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<sst xmlns="http://schemas.openxmlformats.org/spreadsheetml/2006/main" count="266" uniqueCount="217">
  <si>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</si>
  <si>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</si>
  <si>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</si>
  <si>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</si>
  <si>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</si>
  <si>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</si>
  <si>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</si>
  <si>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</si>
  <si>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</si>
  <si>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</si>
  <si>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</si>
  <si>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</si>
  <si>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</si>
  <si>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</si>
  <si>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</si>
  <si>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</si>
  <si>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</si>
  <si>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</si>
  <si>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</si>
  <si>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</si>
  <si>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</si>
  <si>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</si>
  <si>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</si>
  <si>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</si>
  <si>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</si>
  <si>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</si>
  <si>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</si>
  <si>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</si>
  <si>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</si>
  <si>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</si>
  <si>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</si>
  <si>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</si>
  <si>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</si>
  <si>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</si>
  <si>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</si>
  <si>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</si>
  <si>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</si>
  <si>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</si>
  <si>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</si>
  <si>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</si>
  <si>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</si>
  <si>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</si>
  <si>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</si>
  <si>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</si>
  <si>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</si>
  <si>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</si>
  <si>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</si>
  <si>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</si>
  <si>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</si>
  <si>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</si>
  <si>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</si>
  <si>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</si>
  <si>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</si>
  <si>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</si>
  <si>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</si>
  <si>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</si>
  <si>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</si>
  <si>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</si>
  <si>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</si>
  <si>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</si>
  <si>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</si>
  <si>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</si>
  <si>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</si>
  <si>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</si>
  <si>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</si>
  <si>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</si>
  <si>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</si>
  <si>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</si>
  <si>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</si>
  <si>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</si>
  <si>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</si>
  <si>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</si>
  <si>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</si>
  <si>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</si>
  <si>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</si>
  <si>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</si>
  <si>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</si>
  <si>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</si>
  <si>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</si>
  <si>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</si>
  <si>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</si>
  <si>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</si>
  <si>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</si>
  <si>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</si>
  <si>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</si>
  <si>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</si>
  <si>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</si>
  <si>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</si>
  <si>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</si>
  <si>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</si>
  <si>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</si>
  <si>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</si>
  <si>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</si>
  <si>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</si>
  <si>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</si>
  <si>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</si>
  <si>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</si>
  <si>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</si>
  <si>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>ОП.05</t>
  </si>
  <si>
    <t>ОП.06</t>
  </si>
  <si>
    <t xml:space="preserve">Метрология, стандартизация и сертификация </t>
  </si>
  <si>
    <t>ОП.07</t>
  </si>
  <si>
    <t>ОП.08</t>
  </si>
  <si>
    <t xml:space="preserve">Охрана труда 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</si>
  <si>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</si>
  <si>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</si>
  <si>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10з/2дз/2э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</si>
  <si>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</si>
  <si>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</si>
  <si>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</si>
  <si>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</si>
  <si>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</si>
  <si>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Распределение обязательной нагрузки по курсам и семестрам                                         (часов в семестр)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</si>
  <si>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</si>
  <si>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</si>
  <si>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</si>
  <si>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</si>
  <si>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</si>
  <si>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</si>
  <si>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</si>
  <si>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</si>
  <si>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</si>
  <si>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</si>
  <si>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 xml:space="preserve">Русский язык </t>
  </si>
  <si>
    <t xml:space="preserve">Литература 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</si>
  <si>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</si>
  <si>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</si>
  <si>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</si>
  <si>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</si>
  <si>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</si>
  <si>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</si>
  <si>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</si>
  <si>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</si>
  <si>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</si>
  <si>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</si>
  <si>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</si>
  <si>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</si>
  <si>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</si>
  <si>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ОУДБ,08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</si>
  <si>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</si>
  <si>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</si>
  <si>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</si>
  <si>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</si>
  <si>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</si>
  <si>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</si>
  <si>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</si>
  <si>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</si>
  <si>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</si>
  <si>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</si>
  <si>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</si>
  <si>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</si>
  <si>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</si>
  <si>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-,-,З,З,З,З,З,ДЗ</t>
    </r>
  </si>
  <si>
    <t xml:space="preserve">Электротехника и электроника </t>
  </si>
  <si>
    <t xml:space="preserve">Транспортная система России </t>
  </si>
  <si>
    <t xml:space="preserve">Правовое обеспечение профессиональной деятельности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</si>
  <si>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</si>
  <si>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t>МДК.01.03</t>
  </si>
  <si>
    <t>Организация сервисного обслуживания на транспорте (железнодорожном)</t>
  </si>
  <si>
    <t>Организация движения (на железнодорожном транспорте)</t>
  </si>
  <si>
    <t>МДК.02.02</t>
  </si>
  <si>
    <t>Организация пассажирских перевозок и обслуживание пассажиров                                                 (на железнодорожном транспорте)</t>
  </si>
  <si>
    <t>Транспортно-экспедиционная деятельность (на железнодорожном транспорте)</t>
  </si>
  <si>
    <t>МДК.03.02</t>
  </si>
  <si>
    <t>МДК.03.03</t>
  </si>
  <si>
    <t xml:space="preserve">Перевозка грузов на особых условиях 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</si>
  <si>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-,Э,-,-,-,-,-,-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</si>
  <si>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-,ДЗ,-,-,-,-,-,-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</si>
  <si>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З,ДЗ,-,-,-,-,-,-</t>
    </r>
  </si>
  <si>
    <t>0з/1дз/2э</t>
  </si>
  <si>
    <t>1з/10дз/1э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</si>
  <si>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</si>
  <si>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</si>
  <si>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</si>
  <si>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</si>
  <si>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-,-,-,-,-,-,ДЗ,-</t>
    </r>
  </si>
  <si>
    <t>0з/0дз/0э</t>
  </si>
  <si>
    <t>1з/11дз/3э</t>
  </si>
  <si>
    <t xml:space="preserve">по специальности 23.02.01 Организация перевозок и управление на транспорте (по видам)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</si>
  <si>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,-,-,-,-,-,-,-,-</t>
    </r>
  </si>
  <si>
    <t>Технические средства (на железнодорожном транспорте)</t>
  </si>
  <si>
    <t>Организация перевозочного процесса (на железнодорожном транспорте)</t>
  </si>
  <si>
    <t>Технология перевозочного процесса (на железнодорожном транспорте)</t>
  </si>
  <si>
    <t>Информационное обеспечение перевозочного процесса (на железнодорожном транспорте)</t>
  </si>
  <si>
    <t>Автоматизированные системы управления на транспорте (железнодорожном)</t>
  </si>
  <si>
    <t xml:space="preserve">Обеспечение грузовых перевозок (на железнодорожном транспорте)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</si>
  <si>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</si>
  <si>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-,-,-,-,-,ДЗ,-,-</t>
    </r>
  </si>
  <si>
    <t>Организация транспортно-логистической деятельности                                                                          (на железнодорожном транспорте)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</si>
  <si>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-</t>
    </r>
    <r>
      <rPr>
        <sz val="11"/>
        <rFont val="Calibri"/>
        <family val="2"/>
      </rPr>
      <t xml:space="preserve"> подготовка  выпускной квалификационной работы - 4 недели;                                                                                                                                                                             - защита выпускной квалификационной работы - 2 недели. </t>
    </r>
  </si>
  <si>
    <t>Общепрофессиональные дисциплины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</si>
  <si>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</si>
  <si>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</si>
  <si>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</si>
  <si>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</si>
  <si>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</si>
  <si>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</si>
  <si>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</si>
  <si>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</si>
  <si>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 xml:space="preserve">МДК.05.02 </t>
  </si>
  <si>
    <t>УП.05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</si>
  <si>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</si>
  <si>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  <r>
      <rPr>
        <sz val="11"/>
        <rFont val="Calibri"/>
        <family val="2"/>
      </rPr>
      <t>,ДЗ,-,-,-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</si>
  <si>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  <r>
      <rPr>
        <sz val="11"/>
        <rFont val="Calibri"/>
        <family val="2"/>
      </rPr>
      <t>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</si>
  <si>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-,-,-,-,-,-,Э,-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</si>
  <si>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</si>
  <si>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</si>
  <si>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-,-,Э,Э,-,-,-,-</t>
    </r>
  </si>
  <si>
    <t>0з/13дз/5э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</si>
  <si>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-,-,-,-,-,ДЗ,-,-</t>
    </r>
  </si>
  <si>
    <t>0з/4дз/4э</t>
  </si>
  <si>
    <t>0з/17дз/9э</t>
  </si>
  <si>
    <t>11з/31дз/16э</t>
  </si>
  <si>
    <t>Выполнение работ по профессии 17244 Приемосдатчик груза и багажа</t>
  </si>
  <si>
    <t>Приказом директора ГБОУ ПОО "ЗТТиЭ"</t>
  </si>
  <si>
    <t xml:space="preserve">                                                                                     Базовая подготовка </t>
  </si>
  <si>
    <t xml:space="preserve">                                                                                     образования - технический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</si>
</sst>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30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/>
    </xf>
    <xf numFmtId="0" fontId="37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33" borderId="1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8"/>
  <sheetViews>
    <sheetView tabSelected="1" zoomScale="75" zoomScaleNormal="75" zoomScalePageLayoutView="0" workbookViewId="0" topLeftCell="A79">
      <selection activeCell="A102" sqref="A102:D10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4.8515625" style="0" customWidth="1"/>
    <col min="4" max="4" width="8.7109375" style="0" customWidth="1"/>
    <col min="5" max="5" width="7.8515625" style="0" customWidth="1"/>
    <col min="6" max="6" width="10.421875" style="0" customWidth="1"/>
    <col min="7" max="7" width="17.00390625" style="17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</cols>
  <sheetData>
    <row r="2" spans="1:14" ht="15">
      <c r="A2" s="1"/>
      <c r="N2" t="s">
        <v>0</v>
      </c>
    </row>
    <row r="3" ht="15">
      <c r="N3" t="s">
        <v>214</v>
      </c>
    </row>
    <row r="4" ht="15">
      <c r="N4" t="s">
        <v>1</v>
      </c>
    </row>
    <row r="6" spans="1:16" ht="15">
      <c r="A6" s="78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6"/>
      <c r="P6" s="76"/>
    </row>
    <row r="7" spans="1:16" ht="15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6"/>
      <c r="P7" s="76"/>
    </row>
    <row r="8" spans="1:16" ht="15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76"/>
      <c r="P8" s="76"/>
    </row>
    <row r="9" spans="1:16" ht="15">
      <c r="A9" s="81" t="s">
        <v>178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82"/>
    </row>
    <row r="11" spans="8:16" ht="21" customHeight="1">
      <c r="H11" s="77" t="s">
        <v>117</v>
      </c>
      <c r="I11" s="77"/>
      <c r="J11" s="77"/>
      <c r="K11" s="77"/>
      <c r="L11" s="77"/>
      <c r="M11" s="77"/>
      <c r="N11" s="77"/>
      <c r="O11" s="76"/>
      <c r="P11" s="76"/>
    </row>
    <row r="12" spans="8:16" ht="15">
      <c r="H12" s="76" t="s">
        <v>116</v>
      </c>
      <c r="I12" s="76"/>
      <c r="J12" s="76"/>
      <c r="K12" s="76"/>
      <c r="L12" s="76"/>
      <c r="M12" s="76"/>
      <c r="N12" s="76"/>
      <c r="O12" s="76"/>
      <c r="P12" s="76"/>
    </row>
    <row r="13" spans="8:16" ht="15">
      <c r="H13" s="76" t="s">
        <v>114</v>
      </c>
      <c r="I13" s="76"/>
      <c r="J13" s="76"/>
      <c r="K13" s="76"/>
      <c r="L13" s="76"/>
      <c r="M13" s="76"/>
      <c r="N13" s="76"/>
      <c r="O13" s="76"/>
      <c r="P13" s="76"/>
    </row>
    <row r="14" spans="8:16" ht="15">
      <c r="H14" s="76" t="s">
        <v>115</v>
      </c>
      <c r="I14" s="76"/>
      <c r="J14" s="76"/>
      <c r="K14" s="76"/>
      <c r="L14" s="76"/>
      <c r="M14" s="76"/>
      <c r="N14" s="76"/>
      <c r="O14" s="76"/>
      <c r="P14" s="76"/>
    </row>
    <row r="15" spans="8:16" ht="15" customHeight="1">
      <c r="H15" s="77" t="s">
        <v>118</v>
      </c>
      <c r="I15" s="77"/>
      <c r="J15" s="77"/>
      <c r="K15" s="77"/>
      <c r="L15" s="77"/>
      <c r="M15" s="77"/>
      <c r="N15" s="77"/>
      <c r="O15" s="76"/>
      <c r="P15" s="76"/>
    </row>
    <row r="16" spans="8:16" ht="15">
      <c r="H16" s="76" t="s">
        <v>216</v>
      </c>
      <c r="I16" s="76"/>
      <c r="J16" s="76"/>
      <c r="K16" s="76"/>
      <c r="L16" s="76"/>
      <c r="M16" s="76"/>
      <c r="N16" s="76"/>
      <c r="O16" s="76"/>
      <c r="P16" s="76"/>
    </row>
    <row r="17" spans="8:16" ht="15">
      <c r="H17" s="76" t="s">
        <v>215</v>
      </c>
      <c r="I17" s="76"/>
      <c r="J17" s="76"/>
      <c r="K17" s="76"/>
      <c r="L17" s="76"/>
      <c r="M17" s="76"/>
      <c r="N17" s="76"/>
      <c r="O17" s="76"/>
      <c r="P17" s="76"/>
    </row>
    <row r="18" ht="15">
      <c r="A18" s="2" t="s">
        <v>4</v>
      </c>
    </row>
    <row r="19" spans="1:16" s="3" customFormat="1" ht="48" customHeight="1">
      <c r="A19" s="100" t="s">
        <v>5</v>
      </c>
      <c r="B19" s="90" t="s">
        <v>10</v>
      </c>
      <c r="C19" s="103" t="s">
        <v>11</v>
      </c>
      <c r="D19" s="104"/>
      <c r="E19" s="94" t="s">
        <v>55</v>
      </c>
      <c r="F19" s="112"/>
      <c r="G19" s="95"/>
      <c r="H19" s="103" t="s">
        <v>12</v>
      </c>
      <c r="I19" s="104"/>
      <c r="J19" s="103" t="s">
        <v>13</v>
      </c>
      <c r="K19" s="105"/>
      <c r="L19" s="133" t="s">
        <v>29</v>
      </c>
      <c r="M19" s="83" t="s">
        <v>113</v>
      </c>
      <c r="N19" s="83"/>
      <c r="O19" s="84"/>
      <c r="P19" s="84"/>
    </row>
    <row r="20" spans="1:16" s="3" customFormat="1" ht="48" customHeight="1">
      <c r="A20" s="101"/>
      <c r="B20" s="102"/>
      <c r="C20" s="92"/>
      <c r="D20" s="93"/>
      <c r="E20" s="94" t="s">
        <v>56</v>
      </c>
      <c r="F20" s="95"/>
      <c r="G20" s="18" t="s">
        <v>57</v>
      </c>
      <c r="H20" s="92"/>
      <c r="I20" s="93"/>
      <c r="J20" s="106"/>
      <c r="K20" s="107"/>
      <c r="L20" s="116"/>
      <c r="M20" s="83"/>
      <c r="N20" s="83"/>
      <c r="O20" s="84"/>
      <c r="P20" s="84"/>
    </row>
    <row r="21" spans="1:16" ht="15">
      <c r="A21" s="12" t="s">
        <v>6</v>
      </c>
      <c r="B21" s="6">
        <v>39</v>
      </c>
      <c r="C21" s="108">
        <v>0</v>
      </c>
      <c r="D21" s="109"/>
      <c r="E21" s="108">
        <v>0</v>
      </c>
      <c r="F21" s="109"/>
      <c r="G21" s="19">
        <v>0</v>
      </c>
      <c r="H21" s="108">
        <v>2</v>
      </c>
      <c r="I21" s="109"/>
      <c r="J21" s="108">
        <v>0</v>
      </c>
      <c r="K21" s="109"/>
      <c r="L21" s="6">
        <v>11</v>
      </c>
      <c r="M21" s="85">
        <f>B21+C21+E21+G21+H21+J21+L21</f>
        <v>52</v>
      </c>
      <c r="N21" s="85"/>
      <c r="O21" s="86"/>
      <c r="P21" s="86"/>
    </row>
    <row r="22" spans="1:16" ht="15">
      <c r="A22" s="12" t="s">
        <v>7</v>
      </c>
      <c r="B22" s="6">
        <v>36</v>
      </c>
      <c r="C22" s="108">
        <v>4</v>
      </c>
      <c r="D22" s="109"/>
      <c r="E22" s="108">
        <v>0</v>
      </c>
      <c r="F22" s="109"/>
      <c r="G22" s="19">
        <v>0</v>
      </c>
      <c r="H22" s="108">
        <v>2</v>
      </c>
      <c r="I22" s="109"/>
      <c r="J22" s="108">
        <v>0</v>
      </c>
      <c r="K22" s="109"/>
      <c r="L22" s="6">
        <v>10</v>
      </c>
      <c r="M22" s="85">
        <f>B22+C22+E22+G22+H22+J22+L22</f>
        <v>52</v>
      </c>
      <c r="N22" s="85"/>
      <c r="O22" s="86"/>
      <c r="P22" s="86"/>
    </row>
    <row r="23" spans="1:16" ht="15">
      <c r="A23" s="12" t="s">
        <v>8</v>
      </c>
      <c r="B23" s="6">
        <v>21</v>
      </c>
      <c r="C23" s="108">
        <v>10</v>
      </c>
      <c r="D23" s="109"/>
      <c r="E23" s="108">
        <v>8</v>
      </c>
      <c r="F23" s="109"/>
      <c r="G23" s="19">
        <v>0</v>
      </c>
      <c r="H23" s="108">
        <v>2</v>
      </c>
      <c r="I23" s="109"/>
      <c r="J23" s="108">
        <v>0</v>
      </c>
      <c r="K23" s="109"/>
      <c r="L23" s="6">
        <v>11</v>
      </c>
      <c r="M23" s="85">
        <f>B23+C23+E23+G23+H23+J23+L23</f>
        <v>52</v>
      </c>
      <c r="N23" s="85"/>
      <c r="O23" s="86"/>
      <c r="P23" s="86"/>
    </row>
    <row r="24" spans="1:16" ht="15">
      <c r="A24" s="25" t="s">
        <v>107</v>
      </c>
      <c r="B24" s="6">
        <v>16</v>
      </c>
      <c r="C24" s="108">
        <v>5</v>
      </c>
      <c r="D24" s="109"/>
      <c r="E24" s="108">
        <v>9</v>
      </c>
      <c r="F24" s="109"/>
      <c r="G24" s="19">
        <v>4</v>
      </c>
      <c r="H24" s="108">
        <v>1</v>
      </c>
      <c r="I24" s="109"/>
      <c r="J24" s="108">
        <v>6</v>
      </c>
      <c r="K24" s="109"/>
      <c r="L24" s="6">
        <v>2</v>
      </c>
      <c r="M24" s="85">
        <f>B24+C24+E24+G24+H24+J24+L24</f>
        <v>43</v>
      </c>
      <c r="N24" s="85"/>
      <c r="O24" s="86"/>
      <c r="P24" s="86"/>
    </row>
    <row r="25" spans="1:16" s="2" customFormat="1" ht="15">
      <c r="A25" s="13" t="s">
        <v>9</v>
      </c>
      <c r="B25" s="7">
        <f>B21+B22+B23+B24</f>
        <v>112</v>
      </c>
      <c r="C25" s="110">
        <f>C21+C22+C23+C24</f>
        <v>19</v>
      </c>
      <c r="D25" s="111"/>
      <c r="E25" s="110">
        <f>E21+E22+E23+E24</f>
        <v>17</v>
      </c>
      <c r="F25" s="111"/>
      <c r="G25" s="20">
        <f>G21+G22+G23+G24</f>
        <v>4</v>
      </c>
      <c r="H25" s="110">
        <f>H21+H22+H23+H24</f>
        <v>7</v>
      </c>
      <c r="I25" s="111"/>
      <c r="J25" s="110">
        <f>J21+J22+J23+J24</f>
        <v>6</v>
      </c>
      <c r="K25" s="111"/>
      <c r="L25" s="7">
        <f>L21+L22+L23+L24</f>
        <v>34</v>
      </c>
      <c r="M25" s="96">
        <f>B25+C25+E25+G25+H25+J25+L25</f>
        <v>199</v>
      </c>
      <c r="N25" s="96"/>
      <c r="O25" s="86"/>
      <c r="P25" s="86"/>
    </row>
    <row r="26" spans="2:3" ht="15">
      <c r="B26" s="5"/>
      <c r="C26" s="5"/>
    </row>
    <row r="27" ht="15">
      <c r="A27" s="2" t="s">
        <v>14</v>
      </c>
    </row>
    <row r="28" spans="1:16" ht="50.25" customHeight="1">
      <c r="A28" s="129" t="s">
        <v>15</v>
      </c>
      <c r="B28" s="90" t="s">
        <v>16</v>
      </c>
      <c r="C28" s="126" t="s">
        <v>17</v>
      </c>
      <c r="D28" s="108" t="s">
        <v>94</v>
      </c>
      <c r="E28" s="113"/>
      <c r="F28" s="113"/>
      <c r="G28" s="113"/>
      <c r="H28" s="109"/>
      <c r="I28" s="83" t="s">
        <v>112</v>
      </c>
      <c r="J28" s="87"/>
      <c r="K28" s="87"/>
      <c r="L28" s="87"/>
      <c r="M28" s="87"/>
      <c r="N28" s="87"/>
      <c r="O28" s="86"/>
      <c r="P28" s="86"/>
    </row>
    <row r="29" spans="1:16" ht="38.25" customHeight="1">
      <c r="A29" s="115"/>
      <c r="B29" s="114"/>
      <c r="C29" s="114"/>
      <c r="D29" s="126" t="s">
        <v>18</v>
      </c>
      <c r="E29" s="126" t="s">
        <v>95</v>
      </c>
      <c r="F29" s="94" t="s">
        <v>19</v>
      </c>
      <c r="G29" s="112"/>
      <c r="H29" s="95"/>
      <c r="I29" s="83"/>
      <c r="J29" s="87"/>
      <c r="K29" s="87"/>
      <c r="L29" s="87"/>
      <c r="M29" s="87"/>
      <c r="N29" s="87"/>
      <c r="O29" s="86"/>
      <c r="P29" s="86"/>
    </row>
    <row r="30" spans="1:16" ht="15">
      <c r="A30" s="115"/>
      <c r="B30" s="114"/>
      <c r="C30" s="114"/>
      <c r="D30" s="115"/>
      <c r="E30" s="115"/>
      <c r="F30" s="108" t="s">
        <v>20</v>
      </c>
      <c r="G30" s="113"/>
      <c r="H30" s="109"/>
      <c r="I30" s="92" t="s">
        <v>22</v>
      </c>
      <c r="J30" s="93"/>
      <c r="K30" s="92" t="s">
        <v>26</v>
      </c>
      <c r="L30" s="93"/>
      <c r="M30" s="92" t="s">
        <v>27</v>
      </c>
      <c r="N30" s="93"/>
      <c r="O30" s="83" t="s">
        <v>108</v>
      </c>
      <c r="P30" s="83"/>
    </row>
    <row r="31" spans="1:16" ht="15">
      <c r="A31" s="115"/>
      <c r="B31" s="114"/>
      <c r="C31" s="114"/>
      <c r="D31" s="115"/>
      <c r="E31" s="115"/>
      <c r="F31" s="90" t="s">
        <v>21</v>
      </c>
      <c r="G31" s="130" t="s">
        <v>54</v>
      </c>
      <c r="H31" s="90" t="s">
        <v>88</v>
      </c>
      <c r="I31" s="4" t="s">
        <v>23</v>
      </c>
      <c r="J31" s="4" t="s">
        <v>24</v>
      </c>
      <c r="K31" s="4" t="s">
        <v>49</v>
      </c>
      <c r="L31" s="4" t="s">
        <v>50</v>
      </c>
      <c r="M31" s="4" t="s">
        <v>51</v>
      </c>
      <c r="N31" s="4" t="s">
        <v>52</v>
      </c>
      <c r="O31" s="26" t="s">
        <v>109</v>
      </c>
      <c r="P31" s="26" t="s">
        <v>110</v>
      </c>
    </row>
    <row r="32" spans="1:16" ht="34.5" customHeight="1">
      <c r="A32" s="115"/>
      <c r="B32" s="114"/>
      <c r="C32" s="114"/>
      <c r="D32" s="115"/>
      <c r="E32" s="115"/>
      <c r="F32" s="114"/>
      <c r="G32" s="131"/>
      <c r="H32" s="115"/>
      <c r="I32" s="94" t="s">
        <v>25</v>
      </c>
      <c r="J32" s="95"/>
      <c r="K32" s="94" t="s">
        <v>25</v>
      </c>
      <c r="L32" s="95"/>
      <c r="M32" s="94" t="s">
        <v>25</v>
      </c>
      <c r="N32" s="95"/>
      <c r="O32" s="85" t="s">
        <v>111</v>
      </c>
      <c r="P32" s="85"/>
    </row>
    <row r="33" spans="1:16" ht="15">
      <c r="A33" s="115"/>
      <c r="B33" s="114"/>
      <c r="C33" s="114"/>
      <c r="D33" s="115"/>
      <c r="E33" s="115"/>
      <c r="F33" s="114"/>
      <c r="G33" s="131"/>
      <c r="H33" s="115"/>
      <c r="I33" s="90">
        <v>17</v>
      </c>
      <c r="J33" s="90">
        <v>22</v>
      </c>
      <c r="K33" s="90">
        <v>16</v>
      </c>
      <c r="L33" s="88">
        <v>24</v>
      </c>
      <c r="M33" s="90">
        <v>16</v>
      </c>
      <c r="N33" s="90">
        <v>23</v>
      </c>
      <c r="O33" s="85">
        <v>16</v>
      </c>
      <c r="P33" s="85">
        <v>14</v>
      </c>
    </row>
    <row r="34" spans="1:16" ht="49.5" customHeight="1">
      <c r="A34" s="116"/>
      <c r="B34" s="102"/>
      <c r="C34" s="102"/>
      <c r="D34" s="116"/>
      <c r="E34" s="116"/>
      <c r="F34" s="102"/>
      <c r="G34" s="132"/>
      <c r="H34" s="116"/>
      <c r="I34" s="91"/>
      <c r="J34" s="91"/>
      <c r="K34" s="91"/>
      <c r="L34" s="89"/>
      <c r="M34" s="91"/>
      <c r="N34" s="91"/>
      <c r="O34" s="85"/>
      <c r="P34" s="85"/>
    </row>
    <row r="35" spans="1:16" s="37" customFormat="1" ht="15">
      <c r="A35" s="35"/>
      <c r="B35" s="35" t="s">
        <v>28</v>
      </c>
      <c r="C35" s="35"/>
      <c r="D35" s="35"/>
      <c r="E35" s="36"/>
      <c r="F35" s="29"/>
      <c r="G35" s="29"/>
      <c r="H35" s="35"/>
      <c r="I35" s="36">
        <v>36</v>
      </c>
      <c r="J35" s="36">
        <v>36</v>
      </c>
      <c r="K35" s="36">
        <v>36</v>
      </c>
      <c r="L35" s="36">
        <v>36</v>
      </c>
      <c r="M35" s="36">
        <v>36</v>
      </c>
      <c r="N35" s="36">
        <v>36</v>
      </c>
      <c r="O35" s="36">
        <v>36</v>
      </c>
      <c r="P35" s="36">
        <v>36</v>
      </c>
    </row>
    <row r="36" spans="1:16" s="40" customFormat="1" ht="15">
      <c r="A36" s="29" t="s">
        <v>119</v>
      </c>
      <c r="B36" s="38" t="s">
        <v>120</v>
      </c>
      <c r="C36" s="39" t="s">
        <v>177</v>
      </c>
      <c r="D36" s="29">
        <f>D37+D49+D53</f>
        <v>2106</v>
      </c>
      <c r="E36" s="29">
        <f aca="true" t="shared" si="0" ref="E36:P36">E37+E49+E53</f>
        <v>702</v>
      </c>
      <c r="F36" s="29">
        <f t="shared" si="0"/>
        <v>1404</v>
      </c>
      <c r="G36" s="29">
        <f t="shared" si="0"/>
        <v>413</v>
      </c>
      <c r="H36" s="29">
        <f t="shared" si="0"/>
        <v>0</v>
      </c>
      <c r="I36" s="29">
        <f t="shared" si="0"/>
        <v>612</v>
      </c>
      <c r="J36" s="29">
        <f t="shared" si="0"/>
        <v>792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</row>
    <row r="37" spans="1:16" s="37" customFormat="1" ht="15">
      <c r="A37" s="36" t="s">
        <v>121</v>
      </c>
      <c r="B37" s="41" t="s">
        <v>122</v>
      </c>
      <c r="C37" s="42" t="s">
        <v>170</v>
      </c>
      <c r="D37" s="36">
        <f>D38+D39+D40+D41+D42+D43+D44+D45+D46+D47+D48</f>
        <v>1366</v>
      </c>
      <c r="E37" s="36">
        <f aca="true" t="shared" si="1" ref="E37:P37">E38+E39+E40+E41+E42+E43+E44+E45+E46+E47+E48</f>
        <v>456</v>
      </c>
      <c r="F37" s="36">
        <f t="shared" si="1"/>
        <v>910</v>
      </c>
      <c r="G37" s="36">
        <f t="shared" si="1"/>
        <v>275</v>
      </c>
      <c r="H37" s="36">
        <f t="shared" si="1"/>
        <v>0</v>
      </c>
      <c r="I37" s="36">
        <f t="shared" si="1"/>
        <v>425</v>
      </c>
      <c r="J37" s="36">
        <f t="shared" si="1"/>
        <v>485</v>
      </c>
      <c r="K37" s="36">
        <f t="shared" si="1"/>
        <v>0</v>
      </c>
      <c r="L37" s="36">
        <f t="shared" si="1"/>
        <v>0</v>
      </c>
      <c r="M37" s="36">
        <f t="shared" si="1"/>
        <v>0</v>
      </c>
      <c r="N37" s="36">
        <f t="shared" si="1"/>
        <v>0</v>
      </c>
      <c r="O37" s="36">
        <f t="shared" si="1"/>
        <v>0</v>
      </c>
      <c r="P37" s="36">
        <f t="shared" si="1"/>
        <v>0</v>
      </c>
    </row>
    <row r="38" spans="1:16" s="37" customFormat="1" ht="15">
      <c r="A38" s="33" t="s">
        <v>131</v>
      </c>
      <c r="B38" s="43" t="s">
        <v>123</v>
      </c>
      <c r="C38" s="44" t="s">
        <v>166</v>
      </c>
      <c r="D38" s="33">
        <f>E38+F38</f>
        <v>116</v>
      </c>
      <c r="E38" s="33">
        <v>38</v>
      </c>
      <c r="F38" s="33">
        <f>I38+J38+K38+L38+M38+N38+O38+P38</f>
        <v>78</v>
      </c>
      <c r="G38" s="33">
        <v>0</v>
      </c>
      <c r="H38" s="33"/>
      <c r="I38" s="33">
        <v>34</v>
      </c>
      <c r="J38" s="33">
        <v>44</v>
      </c>
      <c r="K38" s="33"/>
      <c r="L38" s="33"/>
      <c r="M38" s="33"/>
      <c r="N38" s="33"/>
      <c r="O38" s="33"/>
      <c r="P38" s="33"/>
    </row>
    <row r="39" spans="1:16" s="37" customFormat="1" ht="15">
      <c r="A39" s="33" t="s">
        <v>132</v>
      </c>
      <c r="B39" s="43" t="s">
        <v>124</v>
      </c>
      <c r="C39" s="44" t="s">
        <v>167</v>
      </c>
      <c r="D39" s="33">
        <f aca="true" t="shared" si="2" ref="D39:D48">E39+F39</f>
        <v>176</v>
      </c>
      <c r="E39" s="33">
        <v>59</v>
      </c>
      <c r="F39" s="33">
        <f aca="true" t="shared" si="3" ref="F39:F48">I39+J39+K39+L39+M39+N39+O39+P39</f>
        <v>117</v>
      </c>
      <c r="G39" s="33">
        <v>0</v>
      </c>
      <c r="H39" s="33"/>
      <c r="I39" s="33">
        <v>51</v>
      </c>
      <c r="J39" s="33">
        <v>66</v>
      </c>
      <c r="K39" s="33"/>
      <c r="L39" s="33"/>
      <c r="M39" s="33"/>
      <c r="N39" s="33"/>
      <c r="O39" s="33"/>
      <c r="P39" s="33"/>
    </row>
    <row r="40" spans="1:16" s="37" customFormat="1" ht="15">
      <c r="A40" s="33" t="s">
        <v>133</v>
      </c>
      <c r="B40" s="43" t="s">
        <v>30</v>
      </c>
      <c r="C40" s="44" t="s">
        <v>167</v>
      </c>
      <c r="D40" s="33">
        <f t="shared" si="2"/>
        <v>176</v>
      </c>
      <c r="E40" s="33">
        <v>59</v>
      </c>
      <c r="F40" s="33">
        <f t="shared" si="3"/>
        <v>117</v>
      </c>
      <c r="G40" s="33">
        <v>117</v>
      </c>
      <c r="H40" s="33"/>
      <c r="I40" s="33">
        <v>51</v>
      </c>
      <c r="J40" s="33">
        <v>66</v>
      </c>
      <c r="K40" s="33"/>
      <c r="L40" s="33"/>
      <c r="M40" s="33"/>
      <c r="N40" s="33"/>
      <c r="O40" s="33"/>
      <c r="P40" s="33"/>
    </row>
    <row r="41" spans="1:16" s="37" customFormat="1" ht="15">
      <c r="A41" s="33" t="s">
        <v>134</v>
      </c>
      <c r="B41" s="43" t="s">
        <v>31</v>
      </c>
      <c r="C41" s="44" t="s">
        <v>167</v>
      </c>
      <c r="D41" s="33">
        <f t="shared" si="2"/>
        <v>176</v>
      </c>
      <c r="E41" s="33">
        <v>59</v>
      </c>
      <c r="F41" s="33">
        <f t="shared" si="3"/>
        <v>117</v>
      </c>
      <c r="G41" s="33">
        <v>0</v>
      </c>
      <c r="H41" s="33"/>
      <c r="I41" s="33">
        <v>51</v>
      </c>
      <c r="J41" s="33">
        <v>66</v>
      </c>
      <c r="K41" s="33"/>
      <c r="L41" s="33"/>
      <c r="M41" s="33"/>
      <c r="N41" s="33"/>
      <c r="O41" s="33"/>
      <c r="P41" s="33"/>
    </row>
    <row r="42" spans="1:16" s="37" customFormat="1" ht="15">
      <c r="A42" s="33" t="s">
        <v>135</v>
      </c>
      <c r="B42" s="43" t="s">
        <v>125</v>
      </c>
      <c r="C42" s="44" t="s">
        <v>167</v>
      </c>
      <c r="D42" s="33">
        <f t="shared" si="2"/>
        <v>162</v>
      </c>
      <c r="E42" s="33">
        <v>54</v>
      </c>
      <c r="F42" s="33">
        <f t="shared" si="3"/>
        <v>108</v>
      </c>
      <c r="G42" s="33">
        <v>0</v>
      </c>
      <c r="H42" s="33"/>
      <c r="I42" s="33">
        <v>51</v>
      </c>
      <c r="J42" s="33">
        <v>57</v>
      </c>
      <c r="K42" s="33"/>
      <c r="L42" s="33"/>
      <c r="M42" s="33"/>
      <c r="N42" s="33"/>
      <c r="O42" s="33"/>
      <c r="P42" s="33"/>
    </row>
    <row r="43" spans="1:16" s="37" customFormat="1" ht="15">
      <c r="A43" s="33" t="s">
        <v>136</v>
      </c>
      <c r="B43" s="43" t="s">
        <v>126</v>
      </c>
      <c r="C43" s="44" t="s">
        <v>167</v>
      </c>
      <c r="D43" s="33">
        <f t="shared" si="2"/>
        <v>117</v>
      </c>
      <c r="E43" s="33">
        <v>39</v>
      </c>
      <c r="F43" s="33">
        <f t="shared" si="3"/>
        <v>78</v>
      </c>
      <c r="G43" s="33">
        <v>16</v>
      </c>
      <c r="H43" s="33"/>
      <c r="I43" s="33">
        <v>34</v>
      </c>
      <c r="J43" s="33">
        <v>44</v>
      </c>
      <c r="K43" s="33"/>
      <c r="L43" s="33"/>
      <c r="M43" s="33"/>
      <c r="N43" s="33"/>
      <c r="O43" s="33"/>
      <c r="P43" s="33"/>
    </row>
    <row r="44" spans="1:16" s="37" customFormat="1" ht="15">
      <c r="A44" s="33" t="s">
        <v>137</v>
      </c>
      <c r="B44" s="43" t="s">
        <v>127</v>
      </c>
      <c r="C44" s="44" t="s">
        <v>167</v>
      </c>
      <c r="D44" s="33">
        <f t="shared" si="2"/>
        <v>54</v>
      </c>
      <c r="E44" s="33">
        <v>18</v>
      </c>
      <c r="F44" s="33">
        <f t="shared" si="3"/>
        <v>36</v>
      </c>
      <c r="G44" s="33">
        <v>0</v>
      </c>
      <c r="H44" s="33"/>
      <c r="I44" s="33">
        <v>17</v>
      </c>
      <c r="J44" s="33">
        <v>19</v>
      </c>
      <c r="K44" s="33"/>
      <c r="L44" s="33"/>
      <c r="M44" s="33"/>
      <c r="N44" s="33"/>
      <c r="O44" s="33"/>
      <c r="P44" s="33"/>
    </row>
    <row r="45" spans="1:16" s="37" customFormat="1" ht="15">
      <c r="A45" s="33" t="s">
        <v>138</v>
      </c>
      <c r="B45" s="43" t="s">
        <v>128</v>
      </c>
      <c r="C45" s="44" t="s">
        <v>167</v>
      </c>
      <c r="D45" s="33">
        <f t="shared" si="2"/>
        <v>54</v>
      </c>
      <c r="E45" s="33">
        <v>18</v>
      </c>
      <c r="F45" s="33">
        <f t="shared" si="3"/>
        <v>36</v>
      </c>
      <c r="G45" s="33">
        <v>0</v>
      </c>
      <c r="H45" s="33"/>
      <c r="I45" s="33">
        <v>17</v>
      </c>
      <c r="J45" s="33">
        <v>19</v>
      </c>
      <c r="K45" s="33"/>
      <c r="L45" s="33"/>
      <c r="M45" s="33"/>
      <c r="N45" s="33"/>
      <c r="O45" s="33"/>
      <c r="P45" s="33"/>
    </row>
    <row r="46" spans="1:16" s="37" customFormat="1" ht="15">
      <c r="A46" s="33" t="s">
        <v>139</v>
      </c>
      <c r="B46" s="43" t="s">
        <v>129</v>
      </c>
      <c r="C46" s="44" t="s">
        <v>167</v>
      </c>
      <c r="D46" s="33">
        <f t="shared" si="2"/>
        <v>54</v>
      </c>
      <c r="E46" s="33">
        <v>18</v>
      </c>
      <c r="F46" s="33">
        <f t="shared" si="3"/>
        <v>36</v>
      </c>
      <c r="G46" s="33">
        <v>0</v>
      </c>
      <c r="H46" s="33"/>
      <c r="I46" s="33">
        <v>17</v>
      </c>
      <c r="J46" s="33">
        <v>19</v>
      </c>
      <c r="K46" s="33"/>
      <c r="L46" s="33"/>
      <c r="M46" s="33"/>
      <c r="N46" s="33"/>
      <c r="O46" s="33"/>
      <c r="P46" s="33"/>
    </row>
    <row r="47" spans="1:16" s="45" customFormat="1" ht="15">
      <c r="A47" s="33" t="s">
        <v>140</v>
      </c>
      <c r="B47" s="43" t="s">
        <v>32</v>
      </c>
      <c r="C47" s="44" t="s">
        <v>168</v>
      </c>
      <c r="D47" s="33">
        <f t="shared" si="2"/>
        <v>176</v>
      </c>
      <c r="E47" s="33">
        <v>59</v>
      </c>
      <c r="F47" s="33">
        <f t="shared" si="3"/>
        <v>117</v>
      </c>
      <c r="G47" s="33">
        <v>117</v>
      </c>
      <c r="H47" s="21"/>
      <c r="I47" s="33">
        <v>51</v>
      </c>
      <c r="J47" s="33">
        <v>66</v>
      </c>
      <c r="K47" s="21"/>
      <c r="L47" s="21"/>
      <c r="M47" s="21"/>
      <c r="N47" s="21"/>
      <c r="O47" s="21"/>
      <c r="P47" s="21"/>
    </row>
    <row r="48" spans="1:16" s="45" customFormat="1" ht="15">
      <c r="A48" s="33" t="s">
        <v>141</v>
      </c>
      <c r="B48" s="43" t="s">
        <v>130</v>
      </c>
      <c r="C48" s="44" t="s">
        <v>167</v>
      </c>
      <c r="D48" s="33">
        <f t="shared" si="2"/>
        <v>105</v>
      </c>
      <c r="E48" s="33">
        <v>35</v>
      </c>
      <c r="F48" s="33">
        <f t="shared" si="3"/>
        <v>70</v>
      </c>
      <c r="G48" s="33">
        <v>25</v>
      </c>
      <c r="H48" s="21"/>
      <c r="I48" s="33">
        <v>51</v>
      </c>
      <c r="J48" s="33">
        <v>19</v>
      </c>
      <c r="K48" s="21"/>
      <c r="L48" s="21"/>
      <c r="M48" s="21"/>
      <c r="N48" s="21"/>
      <c r="O48" s="21"/>
      <c r="P48" s="21"/>
    </row>
    <row r="49" spans="1:16" s="45" customFormat="1" ht="15">
      <c r="A49" s="36" t="s">
        <v>142</v>
      </c>
      <c r="B49" s="41" t="s">
        <v>143</v>
      </c>
      <c r="C49" s="44" t="s">
        <v>169</v>
      </c>
      <c r="D49" s="46">
        <f>D50+D51+D52</f>
        <v>682</v>
      </c>
      <c r="E49" s="36">
        <f aca="true" t="shared" si="4" ref="E49:P49">E50+E51+E52</f>
        <v>227</v>
      </c>
      <c r="F49" s="46">
        <f t="shared" si="4"/>
        <v>455</v>
      </c>
      <c r="G49" s="46">
        <f t="shared" si="4"/>
        <v>130</v>
      </c>
      <c r="H49" s="46">
        <f t="shared" si="4"/>
        <v>0</v>
      </c>
      <c r="I49" s="46">
        <f t="shared" si="4"/>
        <v>170</v>
      </c>
      <c r="J49" s="46">
        <f t="shared" si="4"/>
        <v>285</v>
      </c>
      <c r="K49" s="46">
        <f t="shared" si="4"/>
        <v>0</v>
      </c>
      <c r="L49" s="46">
        <f t="shared" si="4"/>
        <v>0</v>
      </c>
      <c r="M49" s="46">
        <f t="shared" si="4"/>
        <v>0</v>
      </c>
      <c r="N49" s="46">
        <f t="shared" si="4"/>
        <v>0</v>
      </c>
      <c r="O49" s="46">
        <f t="shared" si="4"/>
        <v>0</v>
      </c>
      <c r="P49" s="46">
        <f t="shared" si="4"/>
        <v>0</v>
      </c>
    </row>
    <row r="50" spans="1:16" s="47" customFormat="1" ht="15">
      <c r="A50" s="33" t="s">
        <v>144</v>
      </c>
      <c r="B50" s="43" t="s">
        <v>145</v>
      </c>
      <c r="C50" s="72" t="s">
        <v>206</v>
      </c>
      <c r="D50" s="23">
        <f>E50+F50</f>
        <v>351</v>
      </c>
      <c r="E50" s="33">
        <v>117</v>
      </c>
      <c r="F50" s="23">
        <f>I50+J50+K50+L50+M50+N50+O50+P50</f>
        <v>234</v>
      </c>
      <c r="G50" s="23">
        <v>50</v>
      </c>
      <c r="H50" s="23"/>
      <c r="I50" s="23">
        <v>102</v>
      </c>
      <c r="J50" s="23">
        <v>132</v>
      </c>
      <c r="K50" s="23"/>
      <c r="L50" s="23"/>
      <c r="M50" s="23"/>
      <c r="N50" s="23"/>
      <c r="O50" s="23"/>
      <c r="P50" s="23"/>
    </row>
    <row r="51" spans="1:16" s="47" customFormat="1" ht="15">
      <c r="A51" s="33" t="s">
        <v>146</v>
      </c>
      <c r="B51" s="43" t="s">
        <v>33</v>
      </c>
      <c r="C51" s="44" t="s">
        <v>167</v>
      </c>
      <c r="D51" s="23">
        <f>E51+F51</f>
        <v>150</v>
      </c>
      <c r="E51" s="33">
        <v>50</v>
      </c>
      <c r="F51" s="23">
        <f>I51+J51+K51+L51+M51+N51+O51+P51</f>
        <v>100</v>
      </c>
      <c r="G51" s="23">
        <v>50</v>
      </c>
      <c r="H51" s="23"/>
      <c r="I51" s="23">
        <v>34</v>
      </c>
      <c r="J51" s="23">
        <v>66</v>
      </c>
      <c r="K51" s="23"/>
      <c r="L51" s="23"/>
      <c r="M51" s="23"/>
      <c r="N51" s="23"/>
      <c r="O51" s="23"/>
      <c r="P51" s="23"/>
    </row>
    <row r="52" spans="1:16" s="47" customFormat="1" ht="15">
      <c r="A52" s="33" t="s">
        <v>147</v>
      </c>
      <c r="B52" s="43" t="s">
        <v>148</v>
      </c>
      <c r="C52" s="44" t="s">
        <v>166</v>
      </c>
      <c r="D52" s="23">
        <f>E52+F52</f>
        <v>181</v>
      </c>
      <c r="E52" s="33">
        <v>60</v>
      </c>
      <c r="F52" s="23">
        <f>I52+J52+K52+L52+M52+N52+O52+P52</f>
        <v>121</v>
      </c>
      <c r="G52" s="23">
        <v>30</v>
      </c>
      <c r="H52" s="23"/>
      <c r="I52" s="23">
        <v>34</v>
      </c>
      <c r="J52" s="23">
        <v>87</v>
      </c>
      <c r="K52" s="23"/>
      <c r="L52" s="23"/>
      <c r="M52" s="23"/>
      <c r="N52" s="23"/>
      <c r="O52" s="23"/>
      <c r="P52" s="23"/>
    </row>
    <row r="53" spans="1:16" s="45" customFormat="1" ht="15">
      <c r="A53" s="36" t="s">
        <v>149</v>
      </c>
      <c r="B53" s="41" t="s">
        <v>150</v>
      </c>
      <c r="C53" s="42" t="s">
        <v>176</v>
      </c>
      <c r="D53" s="46">
        <f>D54</f>
        <v>58</v>
      </c>
      <c r="E53" s="36">
        <f aca="true" t="shared" si="5" ref="E53:P53">E54</f>
        <v>19</v>
      </c>
      <c r="F53" s="46">
        <f t="shared" si="5"/>
        <v>39</v>
      </c>
      <c r="G53" s="46">
        <f t="shared" si="5"/>
        <v>8</v>
      </c>
      <c r="H53" s="46">
        <f t="shared" si="5"/>
        <v>0</v>
      </c>
      <c r="I53" s="46">
        <f t="shared" si="5"/>
        <v>17</v>
      </c>
      <c r="J53" s="46">
        <f t="shared" si="5"/>
        <v>22</v>
      </c>
      <c r="K53" s="46">
        <f t="shared" si="5"/>
        <v>0</v>
      </c>
      <c r="L53" s="46">
        <f t="shared" si="5"/>
        <v>0</v>
      </c>
      <c r="M53" s="46">
        <f t="shared" si="5"/>
        <v>0</v>
      </c>
      <c r="N53" s="46">
        <f t="shared" si="5"/>
        <v>0</v>
      </c>
      <c r="O53" s="46">
        <f t="shared" si="5"/>
        <v>0</v>
      </c>
      <c r="P53" s="46">
        <f t="shared" si="5"/>
        <v>0</v>
      </c>
    </row>
    <row r="54" spans="1:16" s="61" customFormat="1" ht="15">
      <c r="A54" s="33" t="s">
        <v>151</v>
      </c>
      <c r="B54" s="43" t="s">
        <v>192</v>
      </c>
      <c r="C54" s="44" t="s">
        <v>179</v>
      </c>
      <c r="D54" s="33">
        <f>E54+F54</f>
        <v>58</v>
      </c>
      <c r="E54" s="33">
        <v>19</v>
      </c>
      <c r="F54" s="33">
        <f>I54+J54+K54+L54+M54+N54+O54+P54</f>
        <v>39</v>
      </c>
      <c r="G54" s="33">
        <v>8</v>
      </c>
      <c r="H54" s="33"/>
      <c r="I54" s="33">
        <v>17</v>
      </c>
      <c r="J54" s="33">
        <v>22</v>
      </c>
      <c r="K54" s="33"/>
      <c r="L54" s="33"/>
      <c r="M54" s="33"/>
      <c r="N54" s="33"/>
      <c r="O54" s="33"/>
      <c r="P54" s="33"/>
    </row>
    <row r="55" spans="1:16" s="49" customFormat="1" ht="15">
      <c r="A55" s="32" t="s">
        <v>59</v>
      </c>
      <c r="B55" s="48" t="s">
        <v>60</v>
      </c>
      <c r="C55" s="29" t="s">
        <v>106</v>
      </c>
      <c r="D55" s="32">
        <f>D56+D57+D58+D59</f>
        <v>668</v>
      </c>
      <c r="E55" s="32">
        <f aca="true" t="shared" si="6" ref="E55:P55">E56+E57+E58+E59</f>
        <v>236</v>
      </c>
      <c r="F55" s="32">
        <f t="shared" si="6"/>
        <v>432</v>
      </c>
      <c r="G55" s="32">
        <f t="shared" si="6"/>
        <v>336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64</v>
      </c>
      <c r="L55" s="32">
        <f t="shared" si="6"/>
        <v>128</v>
      </c>
      <c r="M55" s="32">
        <f t="shared" si="6"/>
        <v>48</v>
      </c>
      <c r="N55" s="32">
        <f t="shared" si="6"/>
        <v>108</v>
      </c>
      <c r="O55" s="32">
        <f t="shared" si="6"/>
        <v>48</v>
      </c>
      <c r="P55" s="32">
        <f t="shared" si="6"/>
        <v>36</v>
      </c>
    </row>
    <row r="56" spans="1:16" s="17" customFormat="1" ht="15">
      <c r="A56" s="50" t="s">
        <v>58</v>
      </c>
      <c r="B56" s="51" t="s">
        <v>61</v>
      </c>
      <c r="C56" s="50" t="s">
        <v>171</v>
      </c>
      <c r="D56" s="23">
        <f>E56+F56</f>
        <v>60</v>
      </c>
      <c r="E56" s="23">
        <v>12</v>
      </c>
      <c r="F56" s="23">
        <f>I56+J56+K56+L56+M56+N56+O56+P56</f>
        <v>48</v>
      </c>
      <c r="G56" s="23">
        <v>0</v>
      </c>
      <c r="H56" s="23"/>
      <c r="I56" s="23"/>
      <c r="J56" s="23"/>
      <c r="K56" s="23"/>
      <c r="L56" s="23"/>
      <c r="M56" s="23"/>
      <c r="N56" s="23">
        <v>48</v>
      </c>
      <c r="O56" s="23"/>
      <c r="P56" s="23"/>
    </row>
    <row r="57" spans="1:16" s="17" customFormat="1" ht="15">
      <c r="A57" s="50" t="s">
        <v>62</v>
      </c>
      <c r="B57" s="51" t="s">
        <v>31</v>
      </c>
      <c r="C57" s="50" t="s">
        <v>172</v>
      </c>
      <c r="D57" s="23">
        <f>E57+F57</f>
        <v>60</v>
      </c>
      <c r="E57" s="23">
        <v>12</v>
      </c>
      <c r="F57" s="23">
        <f>I57+J57+K57+L57+M57+N57+O57+P57</f>
        <v>48</v>
      </c>
      <c r="G57" s="23">
        <v>0</v>
      </c>
      <c r="H57" s="23"/>
      <c r="I57" s="23"/>
      <c r="J57" s="23"/>
      <c r="K57" s="23"/>
      <c r="L57" s="23">
        <v>48</v>
      </c>
      <c r="M57" s="23"/>
      <c r="N57" s="23"/>
      <c r="O57" s="23"/>
      <c r="P57" s="23"/>
    </row>
    <row r="58" spans="1:16" s="17" customFormat="1" ht="15">
      <c r="A58" s="50" t="s">
        <v>63</v>
      </c>
      <c r="B58" s="51" t="s">
        <v>30</v>
      </c>
      <c r="C58" s="50" t="s">
        <v>152</v>
      </c>
      <c r="D58" s="23">
        <f>E58+F58</f>
        <v>212</v>
      </c>
      <c r="E58" s="23">
        <v>44</v>
      </c>
      <c r="F58" s="23">
        <f>I58+J58+K58+L58+M58+N58+O58+P58</f>
        <v>168</v>
      </c>
      <c r="G58" s="23">
        <v>168</v>
      </c>
      <c r="H58" s="23"/>
      <c r="I58" s="23"/>
      <c r="J58" s="23"/>
      <c r="K58" s="23">
        <v>32</v>
      </c>
      <c r="L58" s="23">
        <v>40</v>
      </c>
      <c r="M58" s="23">
        <v>24</v>
      </c>
      <c r="N58" s="23">
        <v>30</v>
      </c>
      <c r="O58" s="23">
        <v>24</v>
      </c>
      <c r="P58" s="23">
        <v>18</v>
      </c>
    </row>
    <row r="59" spans="1:16" s="17" customFormat="1" ht="15">
      <c r="A59" s="50" t="s">
        <v>64</v>
      </c>
      <c r="B59" s="51" t="s">
        <v>32</v>
      </c>
      <c r="C59" s="50" t="s">
        <v>152</v>
      </c>
      <c r="D59" s="23">
        <f>E59+F59</f>
        <v>336</v>
      </c>
      <c r="E59" s="23">
        <v>168</v>
      </c>
      <c r="F59" s="23">
        <f>I59+J59+K59+L59+M59+N59+O59+P59</f>
        <v>168</v>
      </c>
      <c r="G59" s="33">
        <v>168</v>
      </c>
      <c r="H59" s="23"/>
      <c r="I59" s="23"/>
      <c r="J59" s="23"/>
      <c r="K59" s="23">
        <v>32</v>
      </c>
      <c r="L59" s="23">
        <v>40</v>
      </c>
      <c r="M59" s="23">
        <v>24</v>
      </c>
      <c r="N59" s="23">
        <v>30</v>
      </c>
      <c r="O59" s="23">
        <v>24</v>
      </c>
      <c r="P59" s="23">
        <v>18</v>
      </c>
    </row>
    <row r="60" spans="1:16" s="49" customFormat="1" ht="15">
      <c r="A60" s="32" t="s">
        <v>66</v>
      </c>
      <c r="B60" s="48" t="s">
        <v>67</v>
      </c>
      <c r="C60" s="32" t="s">
        <v>169</v>
      </c>
      <c r="D60" s="32">
        <f>D61+D62</f>
        <v>432</v>
      </c>
      <c r="E60" s="32">
        <f aca="true" t="shared" si="7" ref="E60:P60">E61+E62</f>
        <v>144</v>
      </c>
      <c r="F60" s="32">
        <f t="shared" si="7"/>
        <v>288</v>
      </c>
      <c r="G60" s="32">
        <f t="shared" si="7"/>
        <v>110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32">
        <f t="shared" si="7"/>
        <v>128</v>
      </c>
      <c r="L60" s="32">
        <f t="shared" si="7"/>
        <v>160</v>
      </c>
      <c r="M60" s="32">
        <f t="shared" si="7"/>
        <v>0</v>
      </c>
      <c r="N60" s="32">
        <f t="shared" si="7"/>
        <v>0</v>
      </c>
      <c r="O60" s="32">
        <f t="shared" si="7"/>
        <v>0</v>
      </c>
      <c r="P60" s="32">
        <f t="shared" si="7"/>
        <v>0</v>
      </c>
    </row>
    <row r="61" spans="1:16" s="17" customFormat="1" ht="15">
      <c r="A61" s="50" t="s">
        <v>65</v>
      </c>
      <c r="B61" s="52" t="s">
        <v>96</v>
      </c>
      <c r="C61" s="50" t="s">
        <v>207</v>
      </c>
      <c r="D61" s="23">
        <f>E61+F61</f>
        <v>216</v>
      </c>
      <c r="E61" s="23">
        <v>72</v>
      </c>
      <c r="F61" s="23">
        <f>I61+J61+K61+L61+M61+N61+O61+P61</f>
        <v>144</v>
      </c>
      <c r="G61" s="23">
        <v>50</v>
      </c>
      <c r="H61" s="23"/>
      <c r="I61" s="23"/>
      <c r="J61" s="23"/>
      <c r="K61" s="23">
        <v>64</v>
      </c>
      <c r="L61" s="23">
        <v>80</v>
      </c>
      <c r="M61" s="23"/>
      <c r="N61" s="23"/>
      <c r="O61" s="23"/>
      <c r="P61" s="23"/>
    </row>
    <row r="62" spans="1:16" s="17" customFormat="1" ht="15">
      <c r="A62" s="50" t="s">
        <v>89</v>
      </c>
      <c r="B62" s="52" t="s">
        <v>33</v>
      </c>
      <c r="C62" s="50" t="s">
        <v>173</v>
      </c>
      <c r="D62" s="23">
        <f>E62+F62</f>
        <v>216</v>
      </c>
      <c r="E62" s="23">
        <v>72</v>
      </c>
      <c r="F62" s="23">
        <f>I62+J62+K62+L62+M62+N62+O62+P62</f>
        <v>144</v>
      </c>
      <c r="G62" s="23">
        <v>60</v>
      </c>
      <c r="H62" s="23"/>
      <c r="I62" s="23"/>
      <c r="J62" s="23"/>
      <c r="K62" s="23">
        <v>64</v>
      </c>
      <c r="L62" s="23">
        <v>80</v>
      </c>
      <c r="M62" s="23"/>
      <c r="N62" s="23"/>
      <c r="O62" s="23"/>
      <c r="P62" s="23"/>
    </row>
    <row r="63" spans="1:16" s="17" customFormat="1" ht="15">
      <c r="A63" s="32" t="s">
        <v>35</v>
      </c>
      <c r="B63" s="48" t="s">
        <v>191</v>
      </c>
      <c r="C63" s="32" t="s">
        <v>211</v>
      </c>
      <c r="D63" s="32">
        <f>D64+D73</f>
        <v>4138</v>
      </c>
      <c r="E63" s="32">
        <f aca="true" t="shared" si="8" ref="E63:P63">E64+E73</f>
        <v>934</v>
      </c>
      <c r="F63" s="32">
        <f t="shared" si="8"/>
        <v>3204</v>
      </c>
      <c r="G63" s="32">
        <f t="shared" si="8"/>
        <v>668</v>
      </c>
      <c r="H63" s="32">
        <f t="shared" si="8"/>
        <v>90</v>
      </c>
      <c r="I63" s="32">
        <f t="shared" si="8"/>
        <v>0</v>
      </c>
      <c r="J63" s="32">
        <f t="shared" si="8"/>
        <v>0</v>
      </c>
      <c r="K63" s="32">
        <f t="shared" si="8"/>
        <v>384</v>
      </c>
      <c r="L63" s="32">
        <f t="shared" si="8"/>
        <v>576</v>
      </c>
      <c r="M63" s="32">
        <f t="shared" si="8"/>
        <v>528</v>
      </c>
      <c r="N63" s="32">
        <f t="shared" si="8"/>
        <v>720</v>
      </c>
      <c r="O63" s="32">
        <f t="shared" si="8"/>
        <v>528</v>
      </c>
      <c r="P63" s="32">
        <f t="shared" si="8"/>
        <v>468</v>
      </c>
    </row>
    <row r="64" spans="1:16" s="54" customFormat="1" ht="15">
      <c r="A64" s="53" t="s">
        <v>34</v>
      </c>
      <c r="B64" s="67" t="s">
        <v>190</v>
      </c>
      <c r="C64" s="53" t="s">
        <v>210</v>
      </c>
      <c r="D64" s="53">
        <f>D65+D66+D67+D68+D69+D70+D71+D72</f>
        <v>1161</v>
      </c>
      <c r="E64" s="53">
        <f aca="true" t="shared" si="9" ref="E64:P64">E65+E66+E67+E68+E69+E70+E71+E72</f>
        <v>380</v>
      </c>
      <c r="F64" s="53">
        <f t="shared" si="9"/>
        <v>781</v>
      </c>
      <c r="G64" s="53">
        <f t="shared" si="9"/>
        <v>260</v>
      </c>
      <c r="H64" s="53">
        <f t="shared" si="9"/>
        <v>0</v>
      </c>
      <c r="I64" s="53">
        <f t="shared" si="9"/>
        <v>0</v>
      </c>
      <c r="J64" s="53">
        <f t="shared" si="9"/>
        <v>0</v>
      </c>
      <c r="K64" s="53">
        <f t="shared" si="9"/>
        <v>256</v>
      </c>
      <c r="L64" s="53">
        <f t="shared" si="9"/>
        <v>260</v>
      </c>
      <c r="M64" s="53">
        <f t="shared" si="9"/>
        <v>108</v>
      </c>
      <c r="N64" s="53">
        <f t="shared" si="9"/>
        <v>45</v>
      </c>
      <c r="O64" s="53">
        <f t="shared" si="9"/>
        <v>100</v>
      </c>
      <c r="P64" s="53">
        <f t="shared" si="9"/>
        <v>12</v>
      </c>
    </row>
    <row r="65" spans="1:16" s="17" customFormat="1" ht="15">
      <c r="A65" s="50" t="s">
        <v>46</v>
      </c>
      <c r="B65" s="51" t="s">
        <v>97</v>
      </c>
      <c r="C65" s="50" t="s">
        <v>173</v>
      </c>
      <c r="D65" s="23">
        <f>E65+F65</f>
        <v>132</v>
      </c>
      <c r="E65" s="23">
        <v>44</v>
      </c>
      <c r="F65" s="23">
        <f>I65+J65+K65+L65+M65+N65+O65+P65</f>
        <v>88</v>
      </c>
      <c r="G65" s="23">
        <v>60</v>
      </c>
      <c r="H65" s="23"/>
      <c r="I65" s="23"/>
      <c r="J65" s="23"/>
      <c r="K65" s="23">
        <v>48</v>
      </c>
      <c r="L65" s="23">
        <v>40</v>
      </c>
      <c r="M65" s="23"/>
      <c r="N65" s="23"/>
      <c r="O65" s="23"/>
      <c r="P65" s="23"/>
    </row>
    <row r="66" spans="1:16" s="17" customFormat="1" ht="15">
      <c r="A66" s="50" t="s">
        <v>47</v>
      </c>
      <c r="B66" s="51" t="s">
        <v>153</v>
      </c>
      <c r="C66" s="50" t="s">
        <v>174</v>
      </c>
      <c r="D66" s="23">
        <f aca="true" t="shared" si="10" ref="D66:D72">E66+F66</f>
        <v>144</v>
      </c>
      <c r="E66" s="23">
        <v>48</v>
      </c>
      <c r="F66" s="23">
        <f aca="true" t="shared" si="11" ref="F66:F72">I66+J66+K66+L66+M66+N66+O66+P66</f>
        <v>96</v>
      </c>
      <c r="G66" s="23">
        <v>30</v>
      </c>
      <c r="H66" s="23"/>
      <c r="I66" s="23"/>
      <c r="J66" s="23"/>
      <c r="K66" s="23">
        <v>32</v>
      </c>
      <c r="L66" s="23">
        <v>40</v>
      </c>
      <c r="M66" s="23">
        <v>24</v>
      </c>
      <c r="N66" s="23"/>
      <c r="O66" s="23"/>
      <c r="P66" s="23"/>
    </row>
    <row r="67" spans="1:16" s="17" customFormat="1" ht="15">
      <c r="A67" s="50" t="s">
        <v>48</v>
      </c>
      <c r="B67" s="51" t="s">
        <v>100</v>
      </c>
      <c r="C67" s="50" t="s">
        <v>174</v>
      </c>
      <c r="D67" s="23">
        <f t="shared" si="10"/>
        <v>144</v>
      </c>
      <c r="E67" s="23">
        <v>48</v>
      </c>
      <c r="F67" s="23">
        <f t="shared" si="11"/>
        <v>96</v>
      </c>
      <c r="G67" s="23">
        <v>30</v>
      </c>
      <c r="H67" s="23"/>
      <c r="I67" s="23"/>
      <c r="J67" s="23"/>
      <c r="K67" s="23">
        <v>32</v>
      </c>
      <c r="L67" s="23">
        <v>40</v>
      </c>
      <c r="M67" s="23">
        <v>24</v>
      </c>
      <c r="N67" s="23"/>
      <c r="O67" s="23"/>
      <c r="P67" s="23"/>
    </row>
    <row r="68" spans="1:16" s="17" customFormat="1" ht="15">
      <c r="A68" s="50" t="s">
        <v>90</v>
      </c>
      <c r="B68" s="52" t="s">
        <v>154</v>
      </c>
      <c r="C68" s="50" t="s">
        <v>172</v>
      </c>
      <c r="D68" s="23">
        <f t="shared" si="10"/>
        <v>156</v>
      </c>
      <c r="E68" s="23">
        <v>52</v>
      </c>
      <c r="F68" s="23">
        <f t="shared" si="11"/>
        <v>104</v>
      </c>
      <c r="G68" s="23">
        <v>20</v>
      </c>
      <c r="H68" s="23"/>
      <c r="I68" s="23"/>
      <c r="J68" s="23"/>
      <c r="K68" s="23">
        <v>64</v>
      </c>
      <c r="L68" s="23">
        <v>40</v>
      </c>
      <c r="M68" s="23"/>
      <c r="N68" s="23"/>
      <c r="O68" s="23"/>
      <c r="P68" s="23"/>
    </row>
    <row r="69" spans="1:16" s="59" customFormat="1" ht="15">
      <c r="A69" s="33" t="s">
        <v>98</v>
      </c>
      <c r="B69" s="62" t="s">
        <v>180</v>
      </c>
      <c r="C69" s="75" t="s">
        <v>209</v>
      </c>
      <c r="D69" s="33">
        <f t="shared" si="10"/>
        <v>163</v>
      </c>
      <c r="E69" s="33">
        <v>52</v>
      </c>
      <c r="F69" s="33">
        <f t="shared" si="11"/>
        <v>111</v>
      </c>
      <c r="G69" s="33">
        <v>30</v>
      </c>
      <c r="H69" s="33"/>
      <c r="I69" s="33"/>
      <c r="J69" s="33"/>
      <c r="K69" s="33">
        <v>32</v>
      </c>
      <c r="L69" s="33">
        <v>40</v>
      </c>
      <c r="M69" s="33">
        <v>24</v>
      </c>
      <c r="N69" s="33">
        <v>15</v>
      </c>
      <c r="O69" s="33"/>
      <c r="P69" s="21"/>
    </row>
    <row r="70" spans="1:16" s="17" customFormat="1" ht="15">
      <c r="A70" s="33" t="s">
        <v>99</v>
      </c>
      <c r="B70" s="62" t="s">
        <v>155</v>
      </c>
      <c r="C70" s="33" t="s">
        <v>205</v>
      </c>
      <c r="D70" s="33">
        <f t="shared" si="10"/>
        <v>116</v>
      </c>
      <c r="E70" s="33">
        <v>38</v>
      </c>
      <c r="F70" s="33">
        <f t="shared" si="11"/>
        <v>78</v>
      </c>
      <c r="G70" s="33">
        <v>20</v>
      </c>
      <c r="H70" s="33"/>
      <c r="I70" s="33"/>
      <c r="J70" s="33"/>
      <c r="K70" s="33"/>
      <c r="L70" s="33"/>
      <c r="M70" s="33"/>
      <c r="N70" s="33"/>
      <c r="O70" s="33">
        <v>66</v>
      </c>
      <c r="P70" s="23">
        <v>12</v>
      </c>
    </row>
    <row r="71" spans="1:16" s="59" customFormat="1" ht="15">
      <c r="A71" s="33" t="s">
        <v>101</v>
      </c>
      <c r="B71" s="62" t="s">
        <v>103</v>
      </c>
      <c r="C71" s="33" t="s">
        <v>204</v>
      </c>
      <c r="D71" s="33">
        <f t="shared" si="10"/>
        <v>191</v>
      </c>
      <c r="E71" s="33">
        <v>62</v>
      </c>
      <c r="F71" s="33">
        <f t="shared" si="11"/>
        <v>129</v>
      </c>
      <c r="G71" s="33">
        <v>40</v>
      </c>
      <c r="H71" s="33"/>
      <c r="I71" s="33"/>
      <c r="J71" s="33"/>
      <c r="K71" s="33">
        <v>32</v>
      </c>
      <c r="L71" s="33">
        <v>40</v>
      </c>
      <c r="M71" s="33">
        <v>20</v>
      </c>
      <c r="N71" s="33">
        <v>15</v>
      </c>
      <c r="O71" s="33">
        <v>22</v>
      </c>
      <c r="P71" s="21"/>
    </row>
    <row r="72" spans="1:16" s="17" customFormat="1" ht="15">
      <c r="A72" s="50" t="s">
        <v>102</v>
      </c>
      <c r="B72" s="52" t="s">
        <v>104</v>
      </c>
      <c r="C72" s="50" t="s">
        <v>175</v>
      </c>
      <c r="D72" s="23">
        <f t="shared" si="10"/>
        <v>115</v>
      </c>
      <c r="E72" s="23">
        <v>36</v>
      </c>
      <c r="F72" s="23">
        <f t="shared" si="11"/>
        <v>79</v>
      </c>
      <c r="G72" s="23">
        <v>30</v>
      </c>
      <c r="H72" s="23"/>
      <c r="I72" s="23"/>
      <c r="J72" s="23"/>
      <c r="K72" s="23">
        <v>16</v>
      </c>
      <c r="L72" s="23">
        <v>20</v>
      </c>
      <c r="M72" s="23">
        <v>16</v>
      </c>
      <c r="N72" s="23">
        <v>15</v>
      </c>
      <c r="O72" s="23">
        <v>12</v>
      </c>
      <c r="P72" s="23"/>
    </row>
    <row r="73" spans="1:16" s="54" customFormat="1" ht="15">
      <c r="A73" s="53" t="s">
        <v>36</v>
      </c>
      <c r="B73" s="67" t="s">
        <v>37</v>
      </c>
      <c r="C73" s="53" t="s">
        <v>208</v>
      </c>
      <c r="D73" s="53">
        <f>D74+D80+D85+D91+D95</f>
        <v>2977</v>
      </c>
      <c r="E73" s="53">
        <f aca="true" t="shared" si="12" ref="E73:P73">E74+E80+E85+E91+E95</f>
        <v>554</v>
      </c>
      <c r="F73" s="53">
        <f t="shared" si="12"/>
        <v>2423</v>
      </c>
      <c r="G73" s="53">
        <f t="shared" si="12"/>
        <v>408</v>
      </c>
      <c r="H73" s="53">
        <f t="shared" si="12"/>
        <v>90</v>
      </c>
      <c r="I73" s="53">
        <f t="shared" si="12"/>
        <v>0</v>
      </c>
      <c r="J73" s="53">
        <f t="shared" si="12"/>
        <v>0</v>
      </c>
      <c r="K73" s="53">
        <f t="shared" si="12"/>
        <v>128</v>
      </c>
      <c r="L73" s="53">
        <f t="shared" si="12"/>
        <v>316</v>
      </c>
      <c r="M73" s="53">
        <f t="shared" si="12"/>
        <v>420</v>
      </c>
      <c r="N73" s="53">
        <f t="shared" si="12"/>
        <v>675</v>
      </c>
      <c r="O73" s="53">
        <f t="shared" si="12"/>
        <v>428</v>
      </c>
      <c r="P73" s="53">
        <f t="shared" si="12"/>
        <v>456</v>
      </c>
    </row>
    <row r="74" spans="1:16" s="54" customFormat="1" ht="15">
      <c r="A74" s="53" t="s">
        <v>68</v>
      </c>
      <c r="B74" s="63" t="s">
        <v>181</v>
      </c>
      <c r="C74" s="53" t="s">
        <v>87</v>
      </c>
      <c r="D74" s="53">
        <f>D75+D76+D77+D78+D79</f>
        <v>807</v>
      </c>
      <c r="E74" s="53">
        <f aca="true" t="shared" si="13" ref="E74:P74">E75+E76+E77+E78+E79</f>
        <v>135</v>
      </c>
      <c r="F74" s="53">
        <f t="shared" si="13"/>
        <v>672</v>
      </c>
      <c r="G74" s="53">
        <f t="shared" si="13"/>
        <v>96</v>
      </c>
      <c r="H74" s="53">
        <f t="shared" si="13"/>
        <v>30</v>
      </c>
      <c r="I74" s="53">
        <f t="shared" si="13"/>
        <v>0</v>
      </c>
      <c r="J74" s="53">
        <f t="shared" si="13"/>
        <v>0</v>
      </c>
      <c r="K74" s="53">
        <f t="shared" si="13"/>
        <v>128</v>
      </c>
      <c r="L74" s="53">
        <f t="shared" si="13"/>
        <v>256</v>
      </c>
      <c r="M74" s="53">
        <f t="shared" si="13"/>
        <v>288</v>
      </c>
      <c r="N74" s="53">
        <f t="shared" si="13"/>
        <v>0</v>
      </c>
      <c r="O74" s="53">
        <f t="shared" si="13"/>
        <v>0</v>
      </c>
      <c r="P74" s="53">
        <f t="shared" si="13"/>
        <v>0</v>
      </c>
    </row>
    <row r="75" spans="1:16" s="17" customFormat="1" ht="15">
      <c r="A75" s="50" t="s">
        <v>69</v>
      </c>
      <c r="B75" s="62" t="s">
        <v>182</v>
      </c>
      <c r="C75" s="50" t="s">
        <v>202</v>
      </c>
      <c r="D75" s="23">
        <f>E75+F75</f>
        <v>220</v>
      </c>
      <c r="E75" s="23">
        <v>72</v>
      </c>
      <c r="F75" s="23">
        <f>I75+J75+K75+L75+M75+N75+O75+P75</f>
        <v>148</v>
      </c>
      <c r="G75" s="23">
        <v>50</v>
      </c>
      <c r="H75" s="23">
        <v>30</v>
      </c>
      <c r="I75" s="23"/>
      <c r="J75" s="23"/>
      <c r="K75" s="23">
        <v>52</v>
      </c>
      <c r="L75" s="23">
        <v>60</v>
      </c>
      <c r="M75" s="23">
        <v>36</v>
      </c>
      <c r="N75" s="23"/>
      <c r="O75" s="23"/>
      <c r="P75" s="23"/>
    </row>
    <row r="76" spans="1:16" s="17" customFormat="1" ht="30">
      <c r="A76" s="50" t="s">
        <v>91</v>
      </c>
      <c r="B76" s="62" t="s">
        <v>183</v>
      </c>
      <c r="C76" s="50" t="s">
        <v>173</v>
      </c>
      <c r="D76" s="23">
        <f>E76+F76</f>
        <v>86</v>
      </c>
      <c r="E76" s="23">
        <v>28</v>
      </c>
      <c r="F76" s="23">
        <f>I76+J76+K76+L76+M76+N76+O76+P76</f>
        <v>58</v>
      </c>
      <c r="G76" s="23">
        <v>18</v>
      </c>
      <c r="H76" s="23"/>
      <c r="I76" s="23"/>
      <c r="J76" s="23"/>
      <c r="K76" s="23">
        <v>34</v>
      </c>
      <c r="L76" s="23">
        <v>24</v>
      </c>
      <c r="M76" s="23"/>
      <c r="N76" s="23"/>
      <c r="O76" s="23"/>
      <c r="P76" s="23"/>
    </row>
    <row r="77" spans="1:16" s="17" customFormat="1" ht="15">
      <c r="A77" s="50" t="s">
        <v>157</v>
      </c>
      <c r="B77" s="62" t="s">
        <v>184</v>
      </c>
      <c r="C77" s="50" t="s">
        <v>173</v>
      </c>
      <c r="D77" s="23">
        <f>E77+F77</f>
        <v>105</v>
      </c>
      <c r="E77" s="23">
        <v>35</v>
      </c>
      <c r="F77" s="23">
        <f>I77+J77+K77+L77+M77+N77+O77+P77</f>
        <v>70</v>
      </c>
      <c r="G77" s="23">
        <v>28</v>
      </c>
      <c r="H77" s="23"/>
      <c r="I77" s="23"/>
      <c r="J77" s="23"/>
      <c r="K77" s="23">
        <v>42</v>
      </c>
      <c r="L77" s="23">
        <v>28</v>
      </c>
      <c r="M77" s="23"/>
      <c r="N77" s="23"/>
      <c r="O77" s="23"/>
      <c r="P77" s="23"/>
    </row>
    <row r="78" spans="1:16" s="55" customFormat="1" ht="15">
      <c r="A78" s="33" t="s">
        <v>70</v>
      </c>
      <c r="B78" s="64" t="s">
        <v>11</v>
      </c>
      <c r="C78" s="24" t="s">
        <v>186</v>
      </c>
      <c r="D78" s="33">
        <f>E78+F78</f>
        <v>216</v>
      </c>
      <c r="E78" s="33"/>
      <c r="F78" s="33">
        <f>I78+J78+K78+L78+M78+N78+O78+P78</f>
        <v>216</v>
      </c>
      <c r="G78" s="33"/>
      <c r="H78" s="33"/>
      <c r="I78" s="33"/>
      <c r="J78" s="33"/>
      <c r="K78" s="33"/>
      <c r="L78" s="33">
        <v>144</v>
      </c>
      <c r="M78" s="33">
        <v>72</v>
      </c>
      <c r="N78" s="33"/>
      <c r="O78" s="33"/>
      <c r="P78" s="33"/>
    </row>
    <row r="79" spans="1:16" s="56" customFormat="1" ht="15">
      <c r="A79" s="33" t="s">
        <v>71</v>
      </c>
      <c r="B79" s="64" t="s">
        <v>55</v>
      </c>
      <c r="C79" s="22" t="s">
        <v>186</v>
      </c>
      <c r="D79" s="33">
        <f>E79+F79</f>
        <v>180</v>
      </c>
      <c r="E79" s="33"/>
      <c r="F79" s="33">
        <f>I79+J79+K79+L79+M79+N79+O79+P79</f>
        <v>180</v>
      </c>
      <c r="G79" s="33"/>
      <c r="H79" s="33"/>
      <c r="I79" s="33"/>
      <c r="J79" s="33"/>
      <c r="K79" s="33"/>
      <c r="L79" s="33"/>
      <c r="M79" s="33">
        <v>180</v>
      </c>
      <c r="N79" s="33"/>
      <c r="O79" s="33"/>
      <c r="P79" s="33"/>
    </row>
    <row r="80" spans="1:16" s="57" customFormat="1" ht="15">
      <c r="A80" s="14" t="s">
        <v>72</v>
      </c>
      <c r="B80" s="65" t="s">
        <v>158</v>
      </c>
      <c r="C80" s="14" t="s">
        <v>87</v>
      </c>
      <c r="D80" s="14">
        <f>D81+D82+D83+D84</f>
        <v>585</v>
      </c>
      <c r="E80" s="14">
        <f aca="true" t="shared" si="14" ref="E80:P80">E81+E82+E83+E84</f>
        <v>97</v>
      </c>
      <c r="F80" s="14">
        <f t="shared" si="14"/>
        <v>488</v>
      </c>
      <c r="G80" s="14">
        <f t="shared" si="14"/>
        <v>76</v>
      </c>
      <c r="H80" s="14">
        <f t="shared" si="14"/>
        <v>30</v>
      </c>
      <c r="I80" s="14">
        <f t="shared" si="14"/>
        <v>0</v>
      </c>
      <c r="J80" s="14">
        <f t="shared" si="14"/>
        <v>0</v>
      </c>
      <c r="K80" s="14">
        <f t="shared" si="14"/>
        <v>0</v>
      </c>
      <c r="L80" s="14">
        <f t="shared" si="14"/>
        <v>0</v>
      </c>
      <c r="M80" s="14">
        <f t="shared" si="14"/>
        <v>0</v>
      </c>
      <c r="N80" s="14">
        <f t="shared" si="14"/>
        <v>192</v>
      </c>
      <c r="O80" s="14">
        <f t="shared" si="14"/>
        <v>152</v>
      </c>
      <c r="P80" s="14">
        <f t="shared" si="14"/>
        <v>144</v>
      </c>
    </row>
    <row r="81" spans="1:16" s="58" customFormat="1" ht="15">
      <c r="A81" s="33" t="s">
        <v>73</v>
      </c>
      <c r="B81" s="64" t="s">
        <v>159</v>
      </c>
      <c r="C81" s="50" t="s">
        <v>175</v>
      </c>
      <c r="D81" s="33">
        <f>E81+F81</f>
        <v>135</v>
      </c>
      <c r="E81" s="33">
        <v>45</v>
      </c>
      <c r="F81" s="33">
        <f>I81+J81+K81+L81+M81+N81+O81+P81</f>
        <v>90</v>
      </c>
      <c r="G81" s="33">
        <v>36</v>
      </c>
      <c r="H81" s="33"/>
      <c r="I81" s="33"/>
      <c r="J81" s="33"/>
      <c r="K81" s="33"/>
      <c r="L81" s="33"/>
      <c r="M81" s="33"/>
      <c r="N81" s="33">
        <v>60</v>
      </c>
      <c r="O81" s="33">
        <v>30</v>
      </c>
      <c r="P81" s="33"/>
    </row>
    <row r="82" spans="1:16" s="58" customFormat="1" ht="30">
      <c r="A82" s="33" t="s">
        <v>160</v>
      </c>
      <c r="B82" s="62" t="s">
        <v>161</v>
      </c>
      <c r="C82" s="50" t="s">
        <v>175</v>
      </c>
      <c r="D82" s="33">
        <f>E82+F82</f>
        <v>162</v>
      </c>
      <c r="E82" s="33">
        <v>52</v>
      </c>
      <c r="F82" s="33">
        <f>I82+J82+K82+L82+M82+N82+O82+P82</f>
        <v>110</v>
      </c>
      <c r="G82" s="33">
        <v>40</v>
      </c>
      <c r="H82" s="33">
        <v>30</v>
      </c>
      <c r="I82" s="33"/>
      <c r="J82" s="33"/>
      <c r="K82" s="33"/>
      <c r="L82" s="33"/>
      <c r="M82" s="33"/>
      <c r="N82" s="33">
        <v>60</v>
      </c>
      <c r="O82" s="33">
        <v>50</v>
      </c>
      <c r="P82" s="33"/>
    </row>
    <row r="83" spans="1:16" s="55" customFormat="1" ht="15">
      <c r="A83" s="33" t="s">
        <v>74</v>
      </c>
      <c r="B83" s="64" t="s">
        <v>11</v>
      </c>
      <c r="C83" s="50" t="s">
        <v>201</v>
      </c>
      <c r="D83" s="33">
        <f>E83+F83</f>
        <v>144</v>
      </c>
      <c r="E83" s="33"/>
      <c r="F83" s="33">
        <f>I83+J83+K83+L83+M83+N83+O83+P83</f>
        <v>144</v>
      </c>
      <c r="G83" s="33"/>
      <c r="H83" s="33"/>
      <c r="I83" s="33"/>
      <c r="J83" s="33"/>
      <c r="K83" s="33"/>
      <c r="L83" s="33"/>
      <c r="M83" s="33"/>
      <c r="N83" s="33">
        <v>72</v>
      </c>
      <c r="O83" s="33">
        <v>72</v>
      </c>
      <c r="P83" s="33"/>
    </row>
    <row r="84" spans="1:16" s="56" customFormat="1" ht="15">
      <c r="A84" s="33" t="s">
        <v>75</v>
      </c>
      <c r="B84" s="64" t="s">
        <v>55</v>
      </c>
      <c r="C84" s="50" t="s">
        <v>201</v>
      </c>
      <c r="D84" s="33">
        <f>E84+F84</f>
        <v>144</v>
      </c>
      <c r="E84" s="33"/>
      <c r="F84" s="33">
        <f>I84+J84+K84+L84+M84+N84+O84+P84</f>
        <v>144</v>
      </c>
      <c r="G84" s="33"/>
      <c r="H84" s="33"/>
      <c r="I84" s="33"/>
      <c r="J84" s="33"/>
      <c r="K84" s="33"/>
      <c r="L84" s="33"/>
      <c r="M84" s="33"/>
      <c r="N84" s="33"/>
      <c r="O84" s="33"/>
      <c r="P84" s="33">
        <v>144</v>
      </c>
    </row>
    <row r="85" spans="1:16" s="57" customFormat="1" ht="30">
      <c r="A85" s="14" t="s">
        <v>76</v>
      </c>
      <c r="B85" s="63" t="s">
        <v>188</v>
      </c>
      <c r="C85" s="14" t="s">
        <v>87</v>
      </c>
      <c r="D85" s="14">
        <f>D86+D87+D88+D89+D90</f>
        <v>966</v>
      </c>
      <c r="E85" s="14">
        <f aca="true" t="shared" si="15" ref="E85:P85">E86+E87+E88+E89+E90</f>
        <v>202</v>
      </c>
      <c r="F85" s="14">
        <f t="shared" si="15"/>
        <v>764</v>
      </c>
      <c r="G85" s="14">
        <f t="shared" si="15"/>
        <v>150</v>
      </c>
      <c r="H85" s="14">
        <f t="shared" si="15"/>
        <v>30</v>
      </c>
      <c r="I85" s="14">
        <f t="shared" si="15"/>
        <v>0</v>
      </c>
      <c r="J85" s="14">
        <f t="shared" si="15"/>
        <v>0</v>
      </c>
      <c r="K85" s="14">
        <f t="shared" si="15"/>
        <v>0</v>
      </c>
      <c r="L85" s="14">
        <f t="shared" si="15"/>
        <v>0</v>
      </c>
      <c r="M85" s="14">
        <f t="shared" si="15"/>
        <v>0</v>
      </c>
      <c r="N85" s="14">
        <f t="shared" si="15"/>
        <v>176</v>
      </c>
      <c r="O85" s="14">
        <f t="shared" si="15"/>
        <v>276</v>
      </c>
      <c r="P85" s="14">
        <f t="shared" si="15"/>
        <v>312</v>
      </c>
    </row>
    <row r="86" spans="1:16" s="59" customFormat="1" ht="30">
      <c r="A86" s="33" t="s">
        <v>77</v>
      </c>
      <c r="B86" s="62" t="s">
        <v>162</v>
      </c>
      <c r="C86" s="50" t="s">
        <v>156</v>
      </c>
      <c r="D86" s="33">
        <f>E86+F86</f>
        <v>294</v>
      </c>
      <c r="E86" s="33">
        <v>98</v>
      </c>
      <c r="F86" s="33">
        <f>I86+J86+K86+L86+M86+N86+O86+P86</f>
        <v>196</v>
      </c>
      <c r="G86" s="33">
        <v>70</v>
      </c>
      <c r="H86" s="33">
        <v>30</v>
      </c>
      <c r="I86" s="33"/>
      <c r="J86" s="33"/>
      <c r="K86" s="33"/>
      <c r="L86" s="33"/>
      <c r="M86" s="33"/>
      <c r="N86" s="33">
        <v>56</v>
      </c>
      <c r="O86" s="33">
        <v>88</v>
      </c>
      <c r="P86" s="33">
        <v>52</v>
      </c>
    </row>
    <row r="87" spans="1:16" s="59" customFormat="1" ht="15">
      <c r="A87" s="33" t="s">
        <v>163</v>
      </c>
      <c r="B87" s="62" t="s">
        <v>185</v>
      </c>
      <c r="C87" s="50" t="s">
        <v>156</v>
      </c>
      <c r="D87" s="33">
        <f>E87+F87</f>
        <v>156</v>
      </c>
      <c r="E87" s="33">
        <v>52</v>
      </c>
      <c r="F87" s="33">
        <f>I87+J87+K87+L87+M87+N87+O87+P87</f>
        <v>104</v>
      </c>
      <c r="G87" s="33">
        <v>40</v>
      </c>
      <c r="H87" s="33"/>
      <c r="I87" s="33"/>
      <c r="J87" s="33"/>
      <c r="K87" s="33"/>
      <c r="L87" s="33"/>
      <c r="M87" s="33"/>
      <c r="N87" s="33">
        <v>24</v>
      </c>
      <c r="O87" s="33">
        <v>40</v>
      </c>
      <c r="P87" s="33">
        <v>40</v>
      </c>
    </row>
    <row r="88" spans="1:16" s="59" customFormat="1" ht="15">
      <c r="A88" s="33" t="s">
        <v>164</v>
      </c>
      <c r="B88" s="62" t="s">
        <v>165</v>
      </c>
      <c r="C88" s="50" t="s">
        <v>156</v>
      </c>
      <c r="D88" s="33">
        <f>E88+F88</f>
        <v>156</v>
      </c>
      <c r="E88" s="33">
        <v>52</v>
      </c>
      <c r="F88" s="33">
        <f>I88+J88+K88+L88+M88+N88+O88+P88</f>
        <v>104</v>
      </c>
      <c r="G88" s="33">
        <v>40</v>
      </c>
      <c r="H88" s="33"/>
      <c r="I88" s="33"/>
      <c r="J88" s="33"/>
      <c r="K88" s="33"/>
      <c r="L88" s="33"/>
      <c r="M88" s="33"/>
      <c r="N88" s="33">
        <v>24</v>
      </c>
      <c r="O88" s="33">
        <v>40</v>
      </c>
      <c r="P88" s="33">
        <v>40</v>
      </c>
    </row>
    <row r="89" spans="1:16" s="55" customFormat="1" ht="15">
      <c r="A89" s="33" t="s">
        <v>78</v>
      </c>
      <c r="B89" s="64" t="s">
        <v>11</v>
      </c>
      <c r="C89" s="50" t="s">
        <v>201</v>
      </c>
      <c r="D89" s="33">
        <f>E89+F89</f>
        <v>180</v>
      </c>
      <c r="E89" s="33"/>
      <c r="F89" s="33">
        <f>I89+J89+K89+L89+M89+N89+O89+P89</f>
        <v>180</v>
      </c>
      <c r="G89" s="33"/>
      <c r="H89" s="33"/>
      <c r="I89" s="33"/>
      <c r="J89" s="33"/>
      <c r="K89" s="33"/>
      <c r="L89" s="33"/>
      <c r="M89" s="33"/>
      <c r="N89" s="33">
        <v>72</v>
      </c>
      <c r="O89" s="33">
        <v>108</v>
      </c>
      <c r="P89" s="33"/>
    </row>
    <row r="90" spans="1:16" s="56" customFormat="1" ht="15">
      <c r="A90" s="33" t="s">
        <v>79</v>
      </c>
      <c r="B90" s="64" t="s">
        <v>55</v>
      </c>
      <c r="C90" s="50" t="s">
        <v>201</v>
      </c>
      <c r="D90" s="33">
        <f>E90+F90</f>
        <v>180</v>
      </c>
      <c r="E90" s="33"/>
      <c r="F90" s="33">
        <f>I90+J90+K90+L90+M90+N90+O90+P90</f>
        <v>180</v>
      </c>
      <c r="G90" s="33"/>
      <c r="H90" s="33"/>
      <c r="I90" s="33"/>
      <c r="J90" s="33"/>
      <c r="K90" s="33"/>
      <c r="L90" s="33"/>
      <c r="M90" s="33"/>
      <c r="N90" s="33"/>
      <c r="O90" s="33"/>
      <c r="P90" s="33">
        <v>180</v>
      </c>
    </row>
    <row r="91" spans="1:16" s="60" customFormat="1" ht="30">
      <c r="A91" s="14" t="s">
        <v>80</v>
      </c>
      <c r="B91" s="63" t="s">
        <v>105</v>
      </c>
      <c r="C91" s="14" t="s">
        <v>87</v>
      </c>
      <c r="D91" s="14">
        <f>D92+D93+D94</f>
        <v>445</v>
      </c>
      <c r="E91" s="14">
        <f aca="true" t="shared" si="16" ref="E91:P91">E92+E93+E94</f>
        <v>86</v>
      </c>
      <c r="F91" s="14">
        <f t="shared" si="16"/>
        <v>359</v>
      </c>
      <c r="G91" s="14">
        <f t="shared" si="16"/>
        <v>70</v>
      </c>
      <c r="H91" s="14">
        <f t="shared" si="16"/>
        <v>0</v>
      </c>
      <c r="I91" s="14">
        <f t="shared" si="16"/>
        <v>0</v>
      </c>
      <c r="J91" s="14">
        <f t="shared" si="16"/>
        <v>0</v>
      </c>
      <c r="K91" s="14">
        <f t="shared" si="16"/>
        <v>0</v>
      </c>
      <c r="L91" s="14">
        <f t="shared" si="16"/>
        <v>60</v>
      </c>
      <c r="M91" s="14">
        <f t="shared" si="16"/>
        <v>132</v>
      </c>
      <c r="N91" s="14">
        <f t="shared" si="16"/>
        <v>167</v>
      </c>
      <c r="O91" s="14">
        <f t="shared" si="16"/>
        <v>0</v>
      </c>
      <c r="P91" s="14">
        <f t="shared" si="16"/>
        <v>0</v>
      </c>
    </row>
    <row r="92" spans="1:16" s="58" customFormat="1" ht="15">
      <c r="A92" s="33" t="s">
        <v>81</v>
      </c>
      <c r="B92" s="64" t="s">
        <v>213</v>
      </c>
      <c r="C92" s="50" t="s">
        <v>203</v>
      </c>
      <c r="D92" s="33">
        <f>E92+F92</f>
        <v>265</v>
      </c>
      <c r="E92" s="33">
        <v>86</v>
      </c>
      <c r="F92" s="33">
        <f>I92+J92+K92+L92+M92+N92+O92+P92</f>
        <v>179</v>
      </c>
      <c r="G92" s="33">
        <v>70</v>
      </c>
      <c r="H92" s="33"/>
      <c r="I92" s="33"/>
      <c r="J92" s="33"/>
      <c r="K92" s="33"/>
      <c r="L92" s="33">
        <v>60</v>
      </c>
      <c r="M92" s="33">
        <v>60</v>
      </c>
      <c r="N92" s="33">
        <v>59</v>
      </c>
      <c r="O92" s="33"/>
      <c r="P92" s="33"/>
    </row>
    <row r="93" spans="1:16" s="55" customFormat="1" ht="15">
      <c r="A93" s="33" t="s">
        <v>82</v>
      </c>
      <c r="B93" s="64" t="s">
        <v>11</v>
      </c>
      <c r="C93" s="24" t="s">
        <v>186</v>
      </c>
      <c r="D93" s="33">
        <f>E93+F93</f>
        <v>72</v>
      </c>
      <c r="E93" s="33"/>
      <c r="F93" s="33">
        <f>I93+J93+K93+L93+M93+N93+O93+P93</f>
        <v>72</v>
      </c>
      <c r="G93" s="33"/>
      <c r="H93" s="33"/>
      <c r="I93" s="33"/>
      <c r="J93" s="33"/>
      <c r="K93" s="33"/>
      <c r="L93" s="33"/>
      <c r="M93" s="33">
        <v>72</v>
      </c>
      <c r="N93" s="33"/>
      <c r="O93" s="33"/>
      <c r="P93" s="33"/>
    </row>
    <row r="94" spans="1:16" s="56" customFormat="1" ht="15">
      <c r="A94" s="33" t="s">
        <v>83</v>
      </c>
      <c r="B94" s="64" t="s">
        <v>55</v>
      </c>
      <c r="C94" s="22" t="s">
        <v>187</v>
      </c>
      <c r="D94" s="33">
        <f>E94+F94</f>
        <v>108</v>
      </c>
      <c r="E94" s="33"/>
      <c r="F94" s="33">
        <f>I94+J94+K94+L94+M94+N94+O94+P94</f>
        <v>108</v>
      </c>
      <c r="G94" s="33"/>
      <c r="H94" s="33"/>
      <c r="I94" s="33"/>
      <c r="J94" s="33"/>
      <c r="K94" s="33"/>
      <c r="L94" s="33"/>
      <c r="M94" s="33"/>
      <c r="N94" s="33">
        <v>108</v>
      </c>
      <c r="O94" s="33"/>
      <c r="P94" s="33"/>
    </row>
    <row r="95" spans="1:16" s="71" customFormat="1" ht="15">
      <c r="A95" s="29" t="s">
        <v>197</v>
      </c>
      <c r="B95" s="70" t="s">
        <v>193</v>
      </c>
      <c r="C95" s="29" t="s">
        <v>194</v>
      </c>
      <c r="D95" s="29">
        <f>D96+D97+D98</f>
        <v>174</v>
      </c>
      <c r="E95" s="29">
        <f aca="true" t="shared" si="17" ref="E95:P95">E96+E97+E98</f>
        <v>34</v>
      </c>
      <c r="F95" s="29">
        <f t="shared" si="17"/>
        <v>140</v>
      </c>
      <c r="G95" s="29">
        <f t="shared" si="17"/>
        <v>16</v>
      </c>
      <c r="H95" s="29">
        <f t="shared" si="17"/>
        <v>0</v>
      </c>
      <c r="I95" s="29">
        <f t="shared" si="17"/>
        <v>0</v>
      </c>
      <c r="J95" s="29">
        <f t="shared" si="17"/>
        <v>0</v>
      </c>
      <c r="K95" s="29">
        <f t="shared" si="17"/>
        <v>0</v>
      </c>
      <c r="L95" s="29">
        <f t="shared" si="17"/>
        <v>0</v>
      </c>
      <c r="M95" s="29">
        <f t="shared" si="17"/>
        <v>0</v>
      </c>
      <c r="N95" s="29">
        <f t="shared" si="17"/>
        <v>140</v>
      </c>
      <c r="O95" s="29">
        <f t="shared" si="17"/>
        <v>0</v>
      </c>
      <c r="P95" s="29">
        <f t="shared" si="17"/>
        <v>0</v>
      </c>
    </row>
    <row r="96" spans="1:16" s="56" customFormat="1" ht="15">
      <c r="A96" s="33" t="s">
        <v>198</v>
      </c>
      <c r="B96" s="64" t="s">
        <v>195</v>
      </c>
      <c r="C96" s="50" t="s">
        <v>201</v>
      </c>
      <c r="D96" s="33">
        <f>E96+F96</f>
        <v>51</v>
      </c>
      <c r="E96" s="33">
        <v>17</v>
      </c>
      <c r="F96" s="33">
        <f>I96+J96+K96+L96+M96+N96+O96+P96</f>
        <v>34</v>
      </c>
      <c r="G96" s="33">
        <v>8</v>
      </c>
      <c r="H96" s="33"/>
      <c r="I96" s="33"/>
      <c r="J96" s="33"/>
      <c r="K96" s="33"/>
      <c r="L96" s="33"/>
      <c r="M96" s="33"/>
      <c r="N96" s="33">
        <v>34</v>
      </c>
      <c r="O96" s="33"/>
      <c r="P96" s="33"/>
    </row>
    <row r="97" spans="1:16" s="56" customFormat="1" ht="15">
      <c r="A97" s="33" t="s">
        <v>199</v>
      </c>
      <c r="B97" s="64" t="s">
        <v>196</v>
      </c>
      <c r="C97" s="50" t="s">
        <v>201</v>
      </c>
      <c r="D97" s="33">
        <f>E97+F97</f>
        <v>51</v>
      </c>
      <c r="E97" s="33">
        <v>17</v>
      </c>
      <c r="F97" s="33">
        <f>I97+J97+K97+L97+M97+N97+O97+P97</f>
        <v>34</v>
      </c>
      <c r="G97" s="33">
        <v>8</v>
      </c>
      <c r="H97" s="33"/>
      <c r="I97" s="33"/>
      <c r="J97" s="33"/>
      <c r="K97" s="33"/>
      <c r="L97" s="33"/>
      <c r="M97" s="33"/>
      <c r="N97" s="33">
        <v>34</v>
      </c>
      <c r="O97" s="33"/>
      <c r="P97" s="33"/>
    </row>
    <row r="98" spans="1:16" s="56" customFormat="1" ht="15">
      <c r="A98" s="33" t="s">
        <v>200</v>
      </c>
      <c r="B98" s="64" t="s">
        <v>11</v>
      </c>
      <c r="C98" s="50" t="s">
        <v>201</v>
      </c>
      <c r="D98" s="33">
        <f>E98+F98</f>
        <v>72</v>
      </c>
      <c r="E98" s="33"/>
      <c r="F98" s="33">
        <f>I98+J98+K98+L98+M98+N98+O98+P98</f>
        <v>72</v>
      </c>
      <c r="G98" s="33"/>
      <c r="H98" s="33"/>
      <c r="I98" s="33"/>
      <c r="J98" s="33"/>
      <c r="K98" s="33"/>
      <c r="L98" s="33"/>
      <c r="M98" s="33"/>
      <c r="N98" s="33">
        <v>72</v>
      </c>
      <c r="O98" s="33"/>
      <c r="P98" s="33"/>
    </row>
    <row r="99" spans="1:16" s="54" customFormat="1" ht="15">
      <c r="A99" s="65"/>
      <c r="B99" s="66" t="s">
        <v>9</v>
      </c>
      <c r="C99" s="14" t="s">
        <v>212</v>
      </c>
      <c r="D99" s="32">
        <f>D36+D55+D60+D63</f>
        <v>7344</v>
      </c>
      <c r="E99" s="32">
        <f aca="true" t="shared" si="18" ref="E99:P99">E36+E55+E60+E63</f>
        <v>2016</v>
      </c>
      <c r="F99" s="32">
        <f t="shared" si="18"/>
        <v>5328</v>
      </c>
      <c r="G99" s="32">
        <f t="shared" si="18"/>
        <v>1527</v>
      </c>
      <c r="H99" s="32">
        <f t="shared" si="18"/>
        <v>90</v>
      </c>
      <c r="I99" s="32">
        <f t="shared" si="18"/>
        <v>612</v>
      </c>
      <c r="J99" s="32">
        <f t="shared" si="18"/>
        <v>792</v>
      </c>
      <c r="K99" s="32">
        <f t="shared" si="18"/>
        <v>576</v>
      </c>
      <c r="L99" s="32">
        <f t="shared" si="18"/>
        <v>864</v>
      </c>
      <c r="M99" s="32">
        <f t="shared" si="18"/>
        <v>576</v>
      </c>
      <c r="N99" s="32">
        <f t="shared" si="18"/>
        <v>828</v>
      </c>
      <c r="O99" s="32">
        <f t="shared" si="18"/>
        <v>576</v>
      </c>
      <c r="P99" s="32">
        <f t="shared" si="18"/>
        <v>504</v>
      </c>
    </row>
    <row r="100" spans="1:16" s="15" customFormat="1" ht="15">
      <c r="A100" s="16" t="s">
        <v>92</v>
      </c>
      <c r="B100" s="34" t="s">
        <v>93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 t="s">
        <v>84</v>
      </c>
    </row>
    <row r="101" spans="1:16" s="8" customFormat="1" ht="15">
      <c r="A101" s="10" t="s">
        <v>38</v>
      </c>
      <c r="B101" s="11" t="s">
        <v>13</v>
      </c>
      <c r="C101" s="9"/>
      <c r="D101" s="27"/>
      <c r="E101" s="27"/>
      <c r="F101" s="28"/>
      <c r="G101" s="31"/>
      <c r="H101" s="27"/>
      <c r="I101" s="27"/>
      <c r="J101" s="27"/>
      <c r="K101" s="27"/>
      <c r="L101" s="27"/>
      <c r="M101" s="27"/>
      <c r="N101" s="27"/>
      <c r="O101" s="27"/>
      <c r="P101" s="27" t="s">
        <v>85</v>
      </c>
    </row>
    <row r="102" spans="1:18" ht="18" customHeight="1">
      <c r="A102" s="117" t="s">
        <v>189</v>
      </c>
      <c r="B102" s="118"/>
      <c r="C102" s="118"/>
      <c r="D102" s="119"/>
      <c r="E102" s="126" t="s">
        <v>39</v>
      </c>
      <c r="F102" s="97" t="s">
        <v>40</v>
      </c>
      <c r="G102" s="98"/>
      <c r="H102" s="99"/>
      <c r="I102" s="6">
        <f>I36+I55+I60+I63-I78-I79-I83-I84-I89-I90-I93-I94-I98</f>
        <v>612</v>
      </c>
      <c r="J102" s="69">
        <f aca="true" t="shared" si="19" ref="J102:P102">J36+J55+J60+J63-J78-J79-J83-J84-J89-J90-J93-J94-J98</f>
        <v>792</v>
      </c>
      <c r="K102" s="69">
        <f t="shared" si="19"/>
        <v>576</v>
      </c>
      <c r="L102" s="69">
        <f t="shared" si="19"/>
        <v>720</v>
      </c>
      <c r="M102" s="69">
        <f t="shared" si="19"/>
        <v>252</v>
      </c>
      <c r="N102" s="69">
        <f t="shared" si="19"/>
        <v>504</v>
      </c>
      <c r="O102" s="69">
        <f t="shared" si="19"/>
        <v>396</v>
      </c>
      <c r="P102" s="69">
        <f t="shared" si="19"/>
        <v>180</v>
      </c>
      <c r="Q102" s="73"/>
      <c r="R102" s="74"/>
    </row>
    <row r="103" spans="1:18" ht="17.25" customHeight="1">
      <c r="A103" s="120"/>
      <c r="B103" s="121"/>
      <c r="C103" s="121"/>
      <c r="D103" s="122"/>
      <c r="E103" s="127"/>
      <c r="F103" s="97" t="s">
        <v>41</v>
      </c>
      <c r="G103" s="98"/>
      <c r="H103" s="99"/>
      <c r="I103" s="6">
        <f>I78+I83+I89+I93+I98</f>
        <v>0</v>
      </c>
      <c r="J103" s="68">
        <f aca="true" t="shared" si="20" ref="J103:P103">J78+J83+J89+J93+J98</f>
        <v>0</v>
      </c>
      <c r="K103" s="68">
        <f t="shared" si="20"/>
        <v>0</v>
      </c>
      <c r="L103" s="68">
        <f t="shared" si="20"/>
        <v>144</v>
      </c>
      <c r="M103" s="68">
        <f t="shared" si="20"/>
        <v>144</v>
      </c>
      <c r="N103" s="68">
        <f t="shared" si="20"/>
        <v>216</v>
      </c>
      <c r="O103" s="68">
        <f t="shared" si="20"/>
        <v>180</v>
      </c>
      <c r="P103" s="68">
        <f t="shared" si="20"/>
        <v>0</v>
      </c>
      <c r="Q103" s="73"/>
      <c r="R103" s="74"/>
    </row>
    <row r="104" spans="1:18" ht="18" customHeight="1">
      <c r="A104" s="120"/>
      <c r="B104" s="121"/>
      <c r="C104" s="121"/>
      <c r="D104" s="122"/>
      <c r="E104" s="127"/>
      <c r="F104" s="97" t="s">
        <v>42</v>
      </c>
      <c r="G104" s="98"/>
      <c r="H104" s="99"/>
      <c r="I104" s="6">
        <f>I79+I84+I90+I94</f>
        <v>0</v>
      </c>
      <c r="J104" s="6">
        <f aca="true" t="shared" si="21" ref="J104:P104">J79+J84+J90+J94</f>
        <v>0</v>
      </c>
      <c r="K104" s="6">
        <f t="shared" si="21"/>
        <v>0</v>
      </c>
      <c r="L104" s="6">
        <f t="shared" si="21"/>
        <v>0</v>
      </c>
      <c r="M104" s="6">
        <f t="shared" si="21"/>
        <v>180</v>
      </c>
      <c r="N104" s="6">
        <f t="shared" si="21"/>
        <v>108</v>
      </c>
      <c r="O104" s="6">
        <f t="shared" si="21"/>
        <v>0</v>
      </c>
      <c r="P104" s="6">
        <f t="shared" si="21"/>
        <v>324</v>
      </c>
      <c r="Q104" s="73"/>
      <c r="R104" s="74"/>
    </row>
    <row r="105" spans="1:18" ht="20.25" customHeight="1">
      <c r="A105" s="120"/>
      <c r="B105" s="121"/>
      <c r="C105" s="121"/>
      <c r="D105" s="122"/>
      <c r="E105" s="127"/>
      <c r="F105" s="97" t="s">
        <v>86</v>
      </c>
      <c r="G105" s="98"/>
      <c r="H105" s="99"/>
      <c r="I105" s="6"/>
      <c r="J105" s="6"/>
      <c r="K105" s="6"/>
      <c r="L105" s="6"/>
      <c r="M105" s="6"/>
      <c r="N105" s="6"/>
      <c r="O105" s="6"/>
      <c r="P105" s="6">
        <v>144</v>
      </c>
      <c r="Q105" s="73"/>
      <c r="R105" s="74"/>
    </row>
    <row r="106" spans="1:18" ht="18.75" customHeight="1">
      <c r="A106" s="120"/>
      <c r="B106" s="121"/>
      <c r="C106" s="121"/>
      <c r="D106" s="122"/>
      <c r="E106" s="127"/>
      <c r="F106" s="97" t="s">
        <v>43</v>
      </c>
      <c r="G106" s="98"/>
      <c r="H106" s="99"/>
      <c r="I106" s="30">
        <v>0</v>
      </c>
      <c r="J106" s="30">
        <v>3</v>
      </c>
      <c r="K106" s="30">
        <v>1</v>
      </c>
      <c r="L106" s="30">
        <v>3</v>
      </c>
      <c r="M106" s="30">
        <v>3</v>
      </c>
      <c r="N106" s="30">
        <v>3</v>
      </c>
      <c r="O106" s="30">
        <v>1</v>
      </c>
      <c r="P106" s="30">
        <v>2</v>
      </c>
      <c r="Q106" s="73"/>
      <c r="R106" s="74"/>
    </row>
    <row r="107" spans="1:18" ht="18" customHeight="1">
      <c r="A107" s="120"/>
      <c r="B107" s="121"/>
      <c r="C107" s="121"/>
      <c r="D107" s="122"/>
      <c r="E107" s="127"/>
      <c r="F107" s="97" t="s">
        <v>44</v>
      </c>
      <c r="G107" s="98"/>
      <c r="H107" s="99"/>
      <c r="I107" s="30">
        <v>0</v>
      </c>
      <c r="J107" s="30">
        <v>10</v>
      </c>
      <c r="K107" s="30">
        <v>0</v>
      </c>
      <c r="L107" s="30">
        <v>4</v>
      </c>
      <c r="M107" s="30">
        <v>4</v>
      </c>
      <c r="N107" s="30">
        <v>3</v>
      </c>
      <c r="O107" s="30">
        <v>3</v>
      </c>
      <c r="P107" s="30">
        <v>5</v>
      </c>
      <c r="Q107" s="73"/>
      <c r="R107" s="74"/>
    </row>
    <row r="108" spans="1:18" ht="18.75" customHeight="1">
      <c r="A108" s="123"/>
      <c r="B108" s="124"/>
      <c r="C108" s="124"/>
      <c r="D108" s="125"/>
      <c r="E108" s="128"/>
      <c r="F108" s="97" t="s">
        <v>45</v>
      </c>
      <c r="G108" s="98"/>
      <c r="H108" s="99"/>
      <c r="I108" s="30">
        <v>0</v>
      </c>
      <c r="J108" s="30">
        <v>0</v>
      </c>
      <c r="K108" s="30">
        <v>1</v>
      </c>
      <c r="L108" s="30">
        <v>1</v>
      </c>
      <c r="M108" s="30">
        <v>1</v>
      </c>
      <c r="N108" s="30">
        <v>1</v>
      </c>
      <c r="O108" s="30">
        <v>1</v>
      </c>
      <c r="P108" s="30">
        <v>0</v>
      </c>
      <c r="Q108" s="73"/>
      <c r="R108" s="74"/>
    </row>
  </sheetData>
  <sheetProtection/>
  <mergeCells count="82">
    <mergeCell ref="H17:P17"/>
    <mergeCell ref="H16:P16"/>
    <mergeCell ref="J22:K22"/>
    <mergeCell ref="J23:K23"/>
    <mergeCell ref="J25:K25"/>
    <mergeCell ref="C24:D24"/>
    <mergeCell ref="E24:F24"/>
    <mergeCell ref="H24:I24"/>
    <mergeCell ref="E19:G19"/>
    <mergeCell ref="E20:F20"/>
    <mergeCell ref="B28:B34"/>
    <mergeCell ref="C28:C34"/>
    <mergeCell ref="J21:K21"/>
    <mergeCell ref="J24:K24"/>
    <mergeCell ref="K32:L32"/>
    <mergeCell ref="K30:L30"/>
    <mergeCell ref="L19:L20"/>
    <mergeCell ref="I32:J32"/>
    <mergeCell ref="C21:D21"/>
    <mergeCell ref="C22:D22"/>
    <mergeCell ref="C23:D23"/>
    <mergeCell ref="C25:D25"/>
    <mergeCell ref="D29:D34"/>
    <mergeCell ref="A28:A34"/>
    <mergeCell ref="D28:H28"/>
    <mergeCell ref="E29:E34"/>
    <mergeCell ref="G31:G34"/>
    <mergeCell ref="H25:I25"/>
    <mergeCell ref="F107:H107"/>
    <mergeCell ref="F108:H108"/>
    <mergeCell ref="A102:D108"/>
    <mergeCell ref="E102:E108"/>
    <mergeCell ref="F102:H102"/>
    <mergeCell ref="F103:H103"/>
    <mergeCell ref="F106:H106"/>
    <mergeCell ref="F104:H104"/>
    <mergeCell ref="E21:F21"/>
    <mergeCell ref="E22:F22"/>
    <mergeCell ref="E23:F23"/>
    <mergeCell ref="E25:F25"/>
    <mergeCell ref="I33:I34"/>
    <mergeCell ref="F29:H29"/>
    <mergeCell ref="F30:H30"/>
    <mergeCell ref="F31:F34"/>
    <mergeCell ref="H31:H34"/>
    <mergeCell ref="I30:J30"/>
    <mergeCell ref="M25:P25"/>
    <mergeCell ref="F105:H105"/>
    <mergeCell ref="A19:A20"/>
    <mergeCell ref="B19:B20"/>
    <mergeCell ref="C19:D20"/>
    <mergeCell ref="H19:I20"/>
    <mergeCell ref="J19:K20"/>
    <mergeCell ref="H21:I21"/>
    <mergeCell ref="H22:I22"/>
    <mergeCell ref="H23:I23"/>
    <mergeCell ref="L33:L34"/>
    <mergeCell ref="M33:M34"/>
    <mergeCell ref="N33:N34"/>
    <mergeCell ref="M30:N30"/>
    <mergeCell ref="M32:N32"/>
    <mergeCell ref="J33:J34"/>
    <mergeCell ref="K33:K34"/>
    <mergeCell ref="M19:P20"/>
    <mergeCell ref="M21:P21"/>
    <mergeCell ref="M22:P22"/>
    <mergeCell ref="M23:P23"/>
    <mergeCell ref="M24:P24"/>
    <mergeCell ref="O33:O34"/>
    <mergeCell ref="P33:P34"/>
    <mergeCell ref="O32:P32"/>
    <mergeCell ref="O30:P30"/>
    <mergeCell ref="I28:P29"/>
    <mergeCell ref="H12:P12"/>
    <mergeCell ref="H13:P13"/>
    <mergeCell ref="H15:P15"/>
    <mergeCell ref="H14:P14"/>
    <mergeCell ref="A6:P6"/>
    <mergeCell ref="A7:P7"/>
    <mergeCell ref="A8:P8"/>
    <mergeCell ref="A9:P9"/>
    <mergeCell ref="H11:P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2015-07-11T06:51:06Z</cp:lastPrinted>
  <dcterms:created xsi:type="dcterms:W3CDTF">2015-05-18T08:12:45Z</dcterms:created>
  <dcterms:modified xsi:type="dcterms:W3CDTF">2017-06-08T11:01:27Z</dcterms:modified>
  <cp:category/>
  <cp:version/>
  <cp:contentType/>
  <cp:contentStatus/>
</cp:coreProperties>
</file>