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<sst xmlns="http://schemas.openxmlformats.org/spreadsheetml/2006/main" count="249" uniqueCount="209">
  <si>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</si>
  <si>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</si>
  <si>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</si>
  <si>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</si>
  <si>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</si>
  <si>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</si>
  <si>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</si>
  <si>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</si>
  <si>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</si>
  <si>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</si>
  <si>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</si>
  <si>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</si>
  <si>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</si>
  <si>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</si>
  <si>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</si>
  <si>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</si>
  <si>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</si>
  <si>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</si>
  <si>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</si>
  <si>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</si>
  <si>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</si>
  <si>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</si>
  <si>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</si>
  <si>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</si>
  <si>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</si>
  <si>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</si>
  <si>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</si>
  <si>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</si>
  <si>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</si>
  <si>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</si>
  <si>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</si>
  <si>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</si>
  <si>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</si>
  <si>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</si>
  <si>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</si>
  <si>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</si>
  <si>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</si>
  <si>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</si>
  <si>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</si>
  <si>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</si>
  <si>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</si>
  <si>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</si>
  <si>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</si>
  <si>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</si>
  <si>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</si>
  <si>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</si>
  <si>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</si>
  <si>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</si>
  <si>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</si>
  <si>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</si>
  <si>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</si>
  <si>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</si>
  <si>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</si>
  <si>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</si>
  <si>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</si>
  <si>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</si>
  <si>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</si>
  <si>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</si>
  <si>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</si>
  <si>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</si>
  <si>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</si>
  <si>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</si>
  <si>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</si>
  <si>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</si>
  <si>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</si>
  <si>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</si>
  <si>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</si>
  <si>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</si>
  <si>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</si>
  <si>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</si>
  <si>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</si>
  <si>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</si>
  <si>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</si>
  <si>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</si>
  <si>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</si>
  <si>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</si>
  <si>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</si>
  <si>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</si>
  <si>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</si>
  <si>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</si>
  <si>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</si>
  <si>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</si>
  <si>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</si>
  <si>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</si>
  <si>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Профиль получаемого профессионального образования - социально-экономический</t>
  </si>
  <si>
    <t xml:space="preserve">Учебная нагрузка 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</si>
  <si>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</si>
  <si>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</si>
  <si>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</si>
  <si>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</si>
  <si>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 xml:space="preserve">Обществознание </t>
  </si>
  <si>
    <t xml:space="preserve">Естествознание </t>
  </si>
  <si>
    <t>Экономика</t>
  </si>
  <si>
    <t>Право</t>
  </si>
  <si>
    <t>ОУДП.04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</si>
  <si>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</si>
  <si>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</si>
  <si>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</si>
  <si>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</si>
  <si>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</si>
  <si>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</si>
  <si>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</si>
  <si>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</si>
  <si>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</si>
  <si>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</si>
  <si>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Безопасность жизнедеятельности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</si>
  <si>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</si>
  <si>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</si>
  <si>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</si>
  <si>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</si>
  <si>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</si>
  <si>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</si>
  <si>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</si>
  <si>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</si>
  <si>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</si>
  <si>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</si>
  <si>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</si>
  <si>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</si>
  <si>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</si>
  <si>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</si>
  <si>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</si>
  <si>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</si>
  <si>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</si>
  <si>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</si>
  <si>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</si>
  <si>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-,-,З,З,З,ДЗ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</si>
  <si>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</si>
  <si>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t>Э(к)</t>
  </si>
  <si>
    <t xml:space="preserve">Квалификация: специалист по туризму </t>
  </si>
  <si>
    <t>курсовых работ (проектов)</t>
  </si>
  <si>
    <t>Информационно-коммуникационные технологии в профессиональной деятельности</t>
  </si>
  <si>
    <t>ЕН.02</t>
  </si>
  <si>
    <t xml:space="preserve">География туризма </t>
  </si>
  <si>
    <t xml:space="preserve">Психология делового общения </t>
  </si>
  <si>
    <t xml:space="preserve">Организация туристской индустрии </t>
  </si>
  <si>
    <t xml:space="preserve">Иностранный язык в сфере профессиональной коммуникации </t>
  </si>
  <si>
    <t>ОП.04</t>
  </si>
  <si>
    <t xml:space="preserve">Предоставление турагентских услуг </t>
  </si>
  <si>
    <t xml:space="preserve">Технология продаж и продвижения турпродукта </t>
  </si>
  <si>
    <t>МДК.01.02</t>
  </si>
  <si>
    <t>Технология и организация турагентской деятельности</t>
  </si>
  <si>
    <t xml:space="preserve">Предоставление услуг по сопровождению туристов </t>
  </si>
  <si>
    <t xml:space="preserve">Технология и организация сопровождения туристов </t>
  </si>
  <si>
    <t>МДК.02.02</t>
  </si>
  <si>
    <t xml:space="preserve">Организация досуга туристов </t>
  </si>
  <si>
    <t xml:space="preserve">Предоставление туроператорских услуг </t>
  </si>
  <si>
    <t>Технология и организация туроператорской деятельности</t>
  </si>
  <si>
    <t xml:space="preserve">МДК.03.02 </t>
  </si>
  <si>
    <t xml:space="preserve">Маркетинговые технологии в туризме </t>
  </si>
  <si>
    <t xml:space="preserve">Управление функциональным подразделением организации </t>
  </si>
  <si>
    <t xml:space="preserve">Управление деятельностью функционального подразделения </t>
  </si>
  <si>
    <t>МДК.04.02</t>
  </si>
  <si>
    <t xml:space="preserve">Современная оргтехника и организация делопроизводства </t>
  </si>
  <si>
    <t>ПДП</t>
  </si>
  <si>
    <t xml:space="preserve">Преддипломная практика </t>
  </si>
  <si>
    <t>0з/1дз/1э</t>
  </si>
  <si>
    <t xml:space="preserve">по специальности 43.02.10 Туризм </t>
  </si>
  <si>
    <t xml:space="preserve">Основы безопасности жизнедеятельности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</si>
  <si>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</si>
  <si>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</si>
  <si>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>Общепрофессиональные дисциплины</t>
  </si>
  <si>
    <t xml:space="preserve">Профессиональный  цикл </t>
  </si>
  <si>
    <t>0з/0дз/0э</t>
  </si>
  <si>
    <t xml:space="preserve">Психология 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</si>
  <si>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</si>
  <si>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</si>
  <si>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</si>
  <si>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</si>
  <si>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</si>
  <si>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</si>
  <si>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 xml:space="preserve">МДК.05.02 </t>
  </si>
  <si>
    <t>УП.05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</si>
  <si>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 xml:space="preserve">-,-,-,-,-,ДЗ </t>
    </r>
  </si>
  <si>
    <t>3з/2дз/2э</t>
  </si>
  <si>
    <t>ОУДБ.11</t>
  </si>
  <si>
    <t>Астрономия</t>
  </si>
  <si>
    <t xml:space="preserve">Физика </t>
  </si>
  <si>
    <t xml:space="preserve">Химия </t>
  </si>
  <si>
    <t xml:space="preserve">Биология </t>
  </si>
  <si>
    <t>0з/2дз/2э</t>
  </si>
  <si>
    <t>Приказом  директора ГБОУ ПОО "ЗТТиЭ"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</si>
  <si>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</t>
    </r>
    <r>
      <rPr>
        <sz val="11"/>
        <color theme="1"/>
        <rFont val="Calibri"/>
        <family val="2"/>
      </rPr>
      <t>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</si>
  <si>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</si>
  <si>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</si>
  <si>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</si>
  <si>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t>З,ДЗ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</si>
  <si>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</si>
  <si>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</si>
  <si>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</si>
  <si>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</si>
  <si>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</si>
  <si>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</si>
  <si>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</si>
  <si>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</si>
  <si>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</si>
  <si>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</t>
    </r>
  </si>
  <si>
    <t>0з/8дз/1э</t>
  </si>
  <si>
    <t>0з/10дз/3э</t>
  </si>
  <si>
    <t>0з/2дз/1э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</si>
  <si>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-,-,-,ДЗ,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</si>
  <si>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</si>
  <si>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-,-,-,-,-,ДЗ</t>
    </r>
  </si>
  <si>
    <t>0з/15дз/6э</t>
  </si>
  <si>
    <t>3з/30дз/13э</t>
  </si>
  <si>
    <t>3з/17дз/8э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</si>
  <si>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-,ДЗ*</t>
    </r>
  </si>
  <si>
    <t>Русский язык</t>
  </si>
  <si>
    <t xml:space="preserve">Литература </t>
  </si>
  <si>
    <t>Математика (включая алгебру и начала математического анализа, геометрию)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</si>
</sst>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right"/>
    </xf>
    <xf numFmtId="0" fontId="36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50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0" fontId="28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7"/>
  <sheetViews>
    <sheetView tabSelected="1" zoomScale="60" zoomScaleNormal="60" zoomScalePageLayoutView="0" workbookViewId="0" topLeftCell="A28">
      <selection activeCell="G46" sqref="G46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5.140625" style="0" customWidth="1"/>
    <col min="4" max="4" width="8.7109375" style="0" customWidth="1"/>
    <col min="5" max="5" width="7.8515625" style="0" customWidth="1"/>
    <col min="6" max="6" width="10.421875" style="0" customWidth="1"/>
    <col min="7" max="7" width="17.00390625" style="14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1.421875" style="0" customWidth="1"/>
  </cols>
  <sheetData>
    <row r="2" spans="1:12" ht="15">
      <c r="A2" s="1"/>
      <c r="L2" t="s">
        <v>0</v>
      </c>
    </row>
    <row r="3" ht="15">
      <c r="L3" t="s">
        <v>180</v>
      </c>
    </row>
    <row r="4" ht="15">
      <c r="L4" t="s">
        <v>1</v>
      </c>
    </row>
    <row r="6" spans="1:14" ht="15">
      <c r="A6" s="102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">
      <c r="A9" s="104" t="s">
        <v>156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1" spans="8:14" ht="33.75" customHeight="1">
      <c r="H11" s="105" t="s">
        <v>128</v>
      </c>
      <c r="I11" s="105"/>
      <c r="J11" s="105"/>
      <c r="K11" s="105"/>
      <c r="L11" s="105"/>
      <c r="M11" s="105"/>
      <c r="N11" s="105"/>
    </row>
    <row r="12" ht="15">
      <c r="H12" t="s">
        <v>4</v>
      </c>
    </row>
    <row r="13" ht="15">
      <c r="H13" t="s">
        <v>5</v>
      </c>
    </row>
    <row r="14" ht="15">
      <c r="H14" t="s">
        <v>6</v>
      </c>
    </row>
    <row r="15" spans="8:14" ht="31.5" customHeight="1">
      <c r="H15" s="105" t="s">
        <v>84</v>
      </c>
      <c r="I15" s="105"/>
      <c r="J15" s="105"/>
      <c r="K15" s="105"/>
      <c r="L15" s="105"/>
      <c r="M15" s="105"/>
      <c r="N15" s="105"/>
    </row>
    <row r="17" ht="15">
      <c r="A17" s="2" t="s">
        <v>7</v>
      </c>
    </row>
    <row r="18" spans="1:14" s="3" customFormat="1" ht="48" customHeight="1">
      <c r="A18" s="76" t="s">
        <v>8</v>
      </c>
      <c r="B18" s="78" t="s">
        <v>13</v>
      </c>
      <c r="C18" s="69" t="s">
        <v>14</v>
      </c>
      <c r="D18" s="70"/>
      <c r="E18" s="111" t="s">
        <v>87</v>
      </c>
      <c r="F18" s="112"/>
      <c r="G18" s="113"/>
      <c r="H18" s="69" t="s">
        <v>15</v>
      </c>
      <c r="I18" s="70"/>
      <c r="J18" s="69" t="s">
        <v>16</v>
      </c>
      <c r="K18" s="80"/>
      <c r="L18" s="117" t="s">
        <v>34</v>
      </c>
      <c r="M18" s="69" t="s">
        <v>35</v>
      </c>
      <c r="N18" s="70"/>
    </row>
    <row r="19" spans="1:14" s="3" customFormat="1" ht="48" customHeight="1">
      <c r="A19" s="77"/>
      <c r="B19" s="79"/>
      <c r="C19" s="71"/>
      <c r="D19" s="72"/>
      <c r="E19" s="111" t="s">
        <v>88</v>
      </c>
      <c r="F19" s="113"/>
      <c r="G19" s="15" t="s">
        <v>89</v>
      </c>
      <c r="H19" s="71"/>
      <c r="I19" s="72"/>
      <c r="J19" s="81"/>
      <c r="K19" s="82"/>
      <c r="L19" s="107"/>
      <c r="M19" s="71"/>
      <c r="N19" s="72"/>
    </row>
    <row r="20" spans="1:16" ht="15">
      <c r="A20" s="10" t="s">
        <v>9</v>
      </c>
      <c r="B20" s="7">
        <v>39</v>
      </c>
      <c r="C20" s="83">
        <v>0</v>
      </c>
      <c r="D20" s="84"/>
      <c r="E20" s="83">
        <v>0</v>
      </c>
      <c r="F20" s="84"/>
      <c r="G20" s="16">
        <v>0</v>
      </c>
      <c r="H20" s="83">
        <v>2</v>
      </c>
      <c r="I20" s="84"/>
      <c r="J20" s="83">
        <v>0</v>
      </c>
      <c r="K20" s="84"/>
      <c r="L20" s="7">
        <v>11</v>
      </c>
      <c r="M20" s="85">
        <f>B20+C20+E20+G20+H20+J20+L20</f>
        <v>52</v>
      </c>
      <c r="N20" s="86"/>
      <c r="O20" s="8"/>
      <c r="P20" s="9"/>
    </row>
    <row r="21" spans="1:16" ht="15">
      <c r="A21" s="10" t="s">
        <v>10</v>
      </c>
      <c r="B21" s="7">
        <v>29</v>
      </c>
      <c r="C21" s="83">
        <v>6</v>
      </c>
      <c r="D21" s="84"/>
      <c r="E21" s="83">
        <v>4</v>
      </c>
      <c r="F21" s="84"/>
      <c r="G21" s="16">
        <v>0</v>
      </c>
      <c r="H21" s="83">
        <v>2</v>
      </c>
      <c r="I21" s="84"/>
      <c r="J21" s="83">
        <v>0</v>
      </c>
      <c r="K21" s="84"/>
      <c r="L21" s="7">
        <v>11</v>
      </c>
      <c r="M21" s="85">
        <f>B21+C21+E21+G21+H21+J21+L21</f>
        <v>52</v>
      </c>
      <c r="N21" s="86"/>
      <c r="O21" s="8"/>
      <c r="P21" s="9"/>
    </row>
    <row r="22" spans="1:16" ht="15">
      <c r="A22" s="10" t="s">
        <v>11</v>
      </c>
      <c r="B22" s="7">
        <v>17</v>
      </c>
      <c r="C22" s="83">
        <v>6</v>
      </c>
      <c r="D22" s="84"/>
      <c r="E22" s="83">
        <v>7</v>
      </c>
      <c r="F22" s="84"/>
      <c r="G22" s="16">
        <v>4</v>
      </c>
      <c r="H22" s="83">
        <v>1</v>
      </c>
      <c r="I22" s="84"/>
      <c r="J22" s="83">
        <v>6</v>
      </c>
      <c r="K22" s="84"/>
      <c r="L22" s="7">
        <v>2</v>
      </c>
      <c r="M22" s="85">
        <f>B22+C22+E22+G22+H22+J22+L22</f>
        <v>43</v>
      </c>
      <c r="N22" s="86"/>
      <c r="O22" s="8"/>
      <c r="P22" s="9"/>
    </row>
    <row r="23" spans="1:15" s="2" customFormat="1" ht="15">
      <c r="A23" s="47" t="s">
        <v>12</v>
      </c>
      <c r="B23" s="48">
        <f>B20+B21+B22</f>
        <v>85</v>
      </c>
      <c r="C23" s="87">
        <f>C20+C21+C22</f>
        <v>12</v>
      </c>
      <c r="D23" s="88"/>
      <c r="E23" s="87">
        <f>E20+E21+E22</f>
        <v>11</v>
      </c>
      <c r="F23" s="88"/>
      <c r="G23" s="49">
        <f>SUM(G20:G22)</f>
        <v>4</v>
      </c>
      <c r="H23" s="87">
        <f>H20+H21+H22</f>
        <v>5</v>
      </c>
      <c r="I23" s="88"/>
      <c r="J23" s="87">
        <f>J20+J21+J22</f>
        <v>6</v>
      </c>
      <c r="K23" s="88"/>
      <c r="L23" s="48">
        <f>L20+L21+L22</f>
        <v>24</v>
      </c>
      <c r="M23" s="87">
        <f>B23+C23+E23+G23+H23+J23+L23</f>
        <v>147</v>
      </c>
      <c r="N23" s="88"/>
      <c r="O23" s="5"/>
    </row>
    <row r="24" spans="2:3" ht="15">
      <c r="B24" s="6"/>
      <c r="C24" s="6"/>
    </row>
    <row r="25" ht="15">
      <c r="A25" s="2" t="s">
        <v>17</v>
      </c>
    </row>
    <row r="26" spans="1:14" ht="50.25" customHeight="1">
      <c r="A26" s="115" t="s">
        <v>18</v>
      </c>
      <c r="B26" s="78" t="s">
        <v>19</v>
      </c>
      <c r="C26" s="89" t="s">
        <v>20</v>
      </c>
      <c r="D26" s="83" t="s">
        <v>85</v>
      </c>
      <c r="E26" s="116"/>
      <c r="F26" s="116"/>
      <c r="G26" s="116"/>
      <c r="H26" s="84"/>
      <c r="I26" s="69" t="s">
        <v>26</v>
      </c>
      <c r="J26" s="120"/>
      <c r="K26" s="120"/>
      <c r="L26" s="120"/>
      <c r="M26" s="120"/>
      <c r="N26" s="121"/>
    </row>
    <row r="27" spans="1:14" ht="38.25" customHeight="1">
      <c r="A27" s="106"/>
      <c r="B27" s="114"/>
      <c r="C27" s="114"/>
      <c r="D27" s="89" t="s">
        <v>21</v>
      </c>
      <c r="E27" s="89" t="s">
        <v>22</v>
      </c>
      <c r="F27" s="111" t="s">
        <v>23</v>
      </c>
      <c r="G27" s="112"/>
      <c r="H27" s="113"/>
      <c r="I27" s="71"/>
      <c r="J27" s="122"/>
      <c r="K27" s="122"/>
      <c r="L27" s="122"/>
      <c r="M27" s="122"/>
      <c r="N27" s="123"/>
    </row>
    <row r="28" spans="1:14" ht="15">
      <c r="A28" s="106"/>
      <c r="B28" s="114"/>
      <c r="C28" s="114"/>
      <c r="D28" s="106"/>
      <c r="E28" s="106"/>
      <c r="F28" s="83" t="s">
        <v>24</v>
      </c>
      <c r="G28" s="116"/>
      <c r="H28" s="84"/>
      <c r="I28" s="111" t="s">
        <v>27</v>
      </c>
      <c r="J28" s="113"/>
      <c r="K28" s="111" t="s">
        <v>31</v>
      </c>
      <c r="L28" s="113"/>
      <c r="M28" s="111" t="s">
        <v>32</v>
      </c>
      <c r="N28" s="113"/>
    </row>
    <row r="29" spans="1:14" ht="15">
      <c r="A29" s="106"/>
      <c r="B29" s="114"/>
      <c r="C29" s="114"/>
      <c r="D29" s="106"/>
      <c r="E29" s="106"/>
      <c r="F29" s="78" t="s">
        <v>25</v>
      </c>
      <c r="G29" s="108" t="s">
        <v>86</v>
      </c>
      <c r="H29" s="78" t="s">
        <v>129</v>
      </c>
      <c r="I29" s="4" t="s">
        <v>28</v>
      </c>
      <c r="J29" s="4" t="s">
        <v>29</v>
      </c>
      <c r="K29" s="4" t="s">
        <v>79</v>
      </c>
      <c r="L29" s="4" t="s">
        <v>80</v>
      </c>
      <c r="M29" s="4" t="s">
        <v>81</v>
      </c>
      <c r="N29" s="4" t="s">
        <v>82</v>
      </c>
    </row>
    <row r="30" spans="1:14" ht="34.5" customHeight="1">
      <c r="A30" s="106"/>
      <c r="B30" s="114"/>
      <c r="C30" s="114"/>
      <c r="D30" s="106"/>
      <c r="E30" s="106"/>
      <c r="F30" s="114"/>
      <c r="G30" s="109"/>
      <c r="H30" s="106"/>
      <c r="I30" s="111" t="s">
        <v>30</v>
      </c>
      <c r="J30" s="113"/>
      <c r="K30" s="111" t="s">
        <v>30</v>
      </c>
      <c r="L30" s="113"/>
      <c r="M30" s="111" t="s">
        <v>30</v>
      </c>
      <c r="N30" s="113"/>
    </row>
    <row r="31" spans="1:14" ht="15">
      <c r="A31" s="106"/>
      <c r="B31" s="114"/>
      <c r="C31" s="114"/>
      <c r="D31" s="106"/>
      <c r="E31" s="106"/>
      <c r="F31" s="114"/>
      <c r="G31" s="109"/>
      <c r="H31" s="106"/>
      <c r="I31" s="78">
        <v>17</v>
      </c>
      <c r="J31" s="78">
        <v>22</v>
      </c>
      <c r="K31" s="78">
        <v>16</v>
      </c>
      <c r="L31" s="118">
        <v>23</v>
      </c>
      <c r="M31" s="78">
        <v>16</v>
      </c>
      <c r="N31" s="78">
        <v>14</v>
      </c>
    </row>
    <row r="32" spans="1:14" ht="49.5" customHeight="1">
      <c r="A32" s="107"/>
      <c r="B32" s="79"/>
      <c r="C32" s="79"/>
      <c r="D32" s="107"/>
      <c r="E32" s="107"/>
      <c r="F32" s="79"/>
      <c r="G32" s="110"/>
      <c r="H32" s="107"/>
      <c r="I32" s="92"/>
      <c r="J32" s="92"/>
      <c r="K32" s="92"/>
      <c r="L32" s="119"/>
      <c r="M32" s="92"/>
      <c r="N32" s="92"/>
    </row>
    <row r="33" spans="1:14" s="24" customFormat="1" ht="15">
      <c r="A33" s="22"/>
      <c r="B33" s="22" t="s">
        <v>33</v>
      </c>
      <c r="C33" s="22"/>
      <c r="D33" s="22"/>
      <c r="E33" s="22"/>
      <c r="F33" s="17"/>
      <c r="G33" s="17"/>
      <c r="H33" s="22"/>
      <c r="I33" s="23">
        <v>36</v>
      </c>
      <c r="J33" s="23">
        <v>36</v>
      </c>
      <c r="K33" s="23">
        <v>36</v>
      </c>
      <c r="L33" s="23">
        <v>36</v>
      </c>
      <c r="M33" s="23">
        <v>36</v>
      </c>
      <c r="N33" s="23">
        <v>36</v>
      </c>
    </row>
    <row r="34" spans="1:14" s="25" customFormat="1" ht="15">
      <c r="A34" s="48" t="s">
        <v>36</v>
      </c>
      <c r="B34" s="50" t="s">
        <v>37</v>
      </c>
      <c r="C34" s="48" t="s">
        <v>197</v>
      </c>
      <c r="D34" s="48">
        <f aca="true" t="shared" si="0" ref="D34:N34">D35+D50+D55</f>
        <v>2106</v>
      </c>
      <c r="E34" s="48">
        <f t="shared" si="0"/>
        <v>702</v>
      </c>
      <c r="F34" s="48">
        <f t="shared" si="0"/>
        <v>1404</v>
      </c>
      <c r="G34" s="48">
        <f t="shared" si="0"/>
        <v>462</v>
      </c>
      <c r="H34" s="48">
        <f t="shared" si="0"/>
        <v>0</v>
      </c>
      <c r="I34" s="48">
        <f t="shared" si="0"/>
        <v>612</v>
      </c>
      <c r="J34" s="48">
        <f t="shared" si="0"/>
        <v>792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N34" s="48">
        <f t="shared" si="0"/>
        <v>0</v>
      </c>
    </row>
    <row r="35" spans="1:14" s="26" customFormat="1" ht="15">
      <c r="A35" s="51" t="s">
        <v>38</v>
      </c>
      <c r="B35" s="52" t="s">
        <v>39</v>
      </c>
      <c r="C35" s="51" t="s">
        <v>196</v>
      </c>
      <c r="D35" s="51">
        <f>D36+D37+D38+D39+D40+D41+D45+D46+D47+D48+D49</f>
        <v>1352</v>
      </c>
      <c r="E35" s="51">
        <f aca="true" t="shared" si="1" ref="E35:N35">E36+E37+E38+E39+E40+E41+E45+E46+E47+E48+E49</f>
        <v>452</v>
      </c>
      <c r="F35" s="51">
        <f t="shared" si="1"/>
        <v>900</v>
      </c>
      <c r="G35" s="51">
        <f t="shared" si="1"/>
        <v>330</v>
      </c>
      <c r="H35" s="51">
        <f t="shared" si="1"/>
        <v>0</v>
      </c>
      <c r="I35" s="51">
        <f t="shared" si="1"/>
        <v>391</v>
      </c>
      <c r="J35" s="51">
        <f t="shared" si="1"/>
        <v>509</v>
      </c>
      <c r="K35" s="51">
        <f t="shared" si="1"/>
        <v>0</v>
      </c>
      <c r="L35" s="51">
        <f t="shared" si="1"/>
        <v>0</v>
      </c>
      <c r="M35" s="51">
        <f t="shared" si="1"/>
        <v>0</v>
      </c>
      <c r="N35" s="51">
        <f t="shared" si="1"/>
        <v>0</v>
      </c>
    </row>
    <row r="36" spans="1:14" s="14" customFormat="1" ht="15">
      <c r="A36" s="18" t="s">
        <v>62</v>
      </c>
      <c r="B36" s="27" t="s">
        <v>206</v>
      </c>
      <c r="C36" s="18" t="s">
        <v>181</v>
      </c>
      <c r="D36" s="60">
        <f>E36+F36</f>
        <v>117</v>
      </c>
      <c r="E36" s="29">
        <v>39</v>
      </c>
      <c r="F36" s="59">
        <f>I36+J36+K36+L36+M36+N36</f>
        <v>78</v>
      </c>
      <c r="G36" s="29">
        <v>6</v>
      </c>
      <c r="H36" s="18"/>
      <c r="I36" s="18">
        <v>34</v>
      </c>
      <c r="J36" s="18">
        <v>44</v>
      </c>
      <c r="K36" s="18"/>
      <c r="L36" s="18"/>
      <c r="M36" s="18"/>
      <c r="N36" s="18"/>
    </row>
    <row r="37" spans="1:14" s="14" customFormat="1" ht="15">
      <c r="A37" s="18" t="s">
        <v>63</v>
      </c>
      <c r="B37" s="27" t="s">
        <v>207</v>
      </c>
      <c r="C37" s="18" t="s">
        <v>182</v>
      </c>
      <c r="D37" s="60">
        <f aca="true" t="shared" si="2" ref="D37:D49">E37+F37</f>
        <v>176</v>
      </c>
      <c r="E37" s="29">
        <v>59</v>
      </c>
      <c r="F37" s="59">
        <f aca="true" t="shared" si="3" ref="F37:F49">I37+J37+K37+L37+M37+N37</f>
        <v>117</v>
      </c>
      <c r="G37" s="29">
        <v>10</v>
      </c>
      <c r="H37" s="18"/>
      <c r="I37" s="18">
        <v>51</v>
      </c>
      <c r="J37" s="18">
        <v>66</v>
      </c>
      <c r="K37" s="18"/>
      <c r="L37" s="18"/>
      <c r="M37" s="18"/>
      <c r="N37" s="18"/>
    </row>
    <row r="38" spans="1:14" s="14" customFormat="1" ht="15">
      <c r="A38" s="18" t="s">
        <v>64</v>
      </c>
      <c r="B38" s="27" t="s">
        <v>40</v>
      </c>
      <c r="C38" s="18" t="s">
        <v>182</v>
      </c>
      <c r="D38" s="60">
        <f t="shared" si="2"/>
        <v>176</v>
      </c>
      <c r="E38" s="29">
        <v>59</v>
      </c>
      <c r="F38" s="59">
        <f t="shared" si="3"/>
        <v>117</v>
      </c>
      <c r="G38" s="29">
        <v>117</v>
      </c>
      <c r="H38" s="18"/>
      <c r="I38" s="18">
        <v>51</v>
      </c>
      <c r="J38" s="18">
        <v>66</v>
      </c>
      <c r="K38" s="18"/>
      <c r="L38" s="18"/>
      <c r="M38" s="18"/>
      <c r="N38" s="18"/>
    </row>
    <row r="39" spans="1:14" s="14" customFormat="1" ht="15">
      <c r="A39" s="18" t="s">
        <v>65</v>
      </c>
      <c r="B39" s="27" t="s">
        <v>41</v>
      </c>
      <c r="C39" s="18" t="s">
        <v>182</v>
      </c>
      <c r="D39" s="60">
        <f t="shared" si="2"/>
        <v>176</v>
      </c>
      <c r="E39" s="29">
        <v>59</v>
      </c>
      <c r="F39" s="59">
        <f t="shared" si="3"/>
        <v>117</v>
      </c>
      <c r="G39" s="29">
        <v>12</v>
      </c>
      <c r="H39" s="18"/>
      <c r="I39" s="18">
        <v>51</v>
      </c>
      <c r="J39" s="18">
        <v>66</v>
      </c>
      <c r="K39" s="18"/>
      <c r="L39" s="18"/>
      <c r="M39" s="18"/>
      <c r="N39" s="18"/>
    </row>
    <row r="40" spans="1:14" s="14" customFormat="1" ht="15">
      <c r="A40" s="18" t="s">
        <v>66</v>
      </c>
      <c r="B40" s="27" t="s">
        <v>90</v>
      </c>
      <c r="C40" s="18" t="s">
        <v>182</v>
      </c>
      <c r="D40" s="60">
        <f t="shared" si="2"/>
        <v>117</v>
      </c>
      <c r="E40" s="29">
        <v>39</v>
      </c>
      <c r="F40" s="59">
        <f t="shared" si="3"/>
        <v>78</v>
      </c>
      <c r="G40" s="29">
        <v>10</v>
      </c>
      <c r="H40" s="18"/>
      <c r="I40" s="18">
        <v>34</v>
      </c>
      <c r="J40" s="18">
        <v>44</v>
      </c>
      <c r="K40" s="18"/>
      <c r="L40" s="18"/>
      <c r="M40" s="18"/>
      <c r="N40" s="18"/>
    </row>
    <row r="41" spans="1:14" s="14" customFormat="1" ht="15">
      <c r="A41" s="18" t="s">
        <v>67</v>
      </c>
      <c r="B41" s="27" t="s">
        <v>91</v>
      </c>
      <c r="C41" s="65" t="s">
        <v>183</v>
      </c>
      <c r="D41" s="60">
        <f t="shared" si="2"/>
        <v>146</v>
      </c>
      <c r="E41" s="29">
        <v>48</v>
      </c>
      <c r="F41" s="59">
        <f t="shared" si="3"/>
        <v>98</v>
      </c>
      <c r="G41" s="29">
        <v>26</v>
      </c>
      <c r="H41" s="18"/>
      <c r="I41" s="18">
        <v>51</v>
      </c>
      <c r="J41" s="18">
        <v>47</v>
      </c>
      <c r="K41" s="18"/>
      <c r="L41" s="18"/>
      <c r="M41" s="18"/>
      <c r="N41" s="18"/>
    </row>
    <row r="42" spans="1:14" s="14" customFormat="1" ht="15">
      <c r="A42" s="18"/>
      <c r="B42" s="46" t="s">
        <v>176</v>
      </c>
      <c r="C42" s="19"/>
      <c r="D42" s="60"/>
      <c r="E42" s="29"/>
      <c r="F42" s="59">
        <v>38</v>
      </c>
      <c r="G42" s="29"/>
      <c r="H42" s="18"/>
      <c r="I42" s="18"/>
      <c r="J42" s="18"/>
      <c r="K42" s="18"/>
      <c r="L42" s="18"/>
      <c r="M42" s="18"/>
      <c r="N42" s="18"/>
    </row>
    <row r="43" spans="1:14" s="14" customFormat="1" ht="15">
      <c r="A43" s="18"/>
      <c r="B43" s="46" t="s">
        <v>177</v>
      </c>
      <c r="C43" s="19"/>
      <c r="D43" s="60"/>
      <c r="E43" s="29"/>
      <c r="F43" s="59">
        <v>30</v>
      </c>
      <c r="G43" s="29"/>
      <c r="H43" s="18"/>
      <c r="I43" s="18"/>
      <c r="J43" s="18"/>
      <c r="K43" s="18"/>
      <c r="L43" s="18"/>
      <c r="M43" s="18"/>
      <c r="N43" s="18"/>
    </row>
    <row r="44" spans="1:14" s="14" customFormat="1" ht="15">
      <c r="A44" s="18"/>
      <c r="B44" s="46" t="s">
        <v>178</v>
      </c>
      <c r="C44" s="19"/>
      <c r="D44" s="60"/>
      <c r="E44" s="29"/>
      <c r="F44" s="59">
        <v>30</v>
      </c>
      <c r="G44" s="29"/>
      <c r="H44" s="18"/>
      <c r="I44" s="18"/>
      <c r="J44" s="18"/>
      <c r="K44" s="18"/>
      <c r="L44" s="18"/>
      <c r="M44" s="18"/>
      <c r="N44" s="18"/>
    </row>
    <row r="45" spans="1:14" s="14" customFormat="1" ht="15">
      <c r="A45" s="18" t="s">
        <v>68</v>
      </c>
      <c r="B45" s="27" t="s">
        <v>43</v>
      </c>
      <c r="C45" s="67" t="s">
        <v>205</v>
      </c>
      <c r="D45" s="60">
        <f t="shared" si="2"/>
        <v>54</v>
      </c>
      <c r="E45" s="29">
        <v>18</v>
      </c>
      <c r="F45" s="59">
        <f t="shared" si="3"/>
        <v>36</v>
      </c>
      <c r="G45" s="29">
        <v>6</v>
      </c>
      <c r="H45" s="18"/>
      <c r="I45" s="18">
        <v>17</v>
      </c>
      <c r="J45" s="18">
        <v>19</v>
      </c>
      <c r="K45" s="18"/>
      <c r="L45" s="18"/>
      <c r="M45" s="18"/>
      <c r="N45" s="18"/>
    </row>
    <row r="46" spans="1:14" s="14" customFormat="1" ht="15">
      <c r="A46" s="18" t="s">
        <v>69</v>
      </c>
      <c r="B46" s="27" t="s">
        <v>44</v>
      </c>
      <c r="C46" s="68"/>
      <c r="D46" s="60">
        <f t="shared" si="2"/>
        <v>54</v>
      </c>
      <c r="E46" s="29">
        <v>18</v>
      </c>
      <c r="F46" s="59">
        <f t="shared" si="3"/>
        <v>36</v>
      </c>
      <c r="G46" s="29">
        <v>4</v>
      </c>
      <c r="H46" s="18"/>
      <c r="I46" s="18">
        <v>17</v>
      </c>
      <c r="J46" s="18">
        <v>19</v>
      </c>
      <c r="K46" s="18"/>
      <c r="L46" s="18"/>
      <c r="M46" s="18"/>
      <c r="N46" s="18"/>
    </row>
    <row r="47" spans="1:14" s="14" customFormat="1" ht="15">
      <c r="A47" s="18" t="s">
        <v>70</v>
      </c>
      <c r="B47" s="27" t="s">
        <v>175</v>
      </c>
      <c r="C47" s="18" t="s">
        <v>182</v>
      </c>
      <c r="D47" s="60">
        <f t="shared" si="2"/>
        <v>54</v>
      </c>
      <c r="E47" s="29">
        <v>18</v>
      </c>
      <c r="F47" s="59">
        <f t="shared" si="3"/>
        <v>36</v>
      </c>
      <c r="G47" s="29">
        <v>4</v>
      </c>
      <c r="H47" s="18"/>
      <c r="I47" s="18"/>
      <c r="J47" s="18">
        <v>36</v>
      </c>
      <c r="K47" s="18"/>
      <c r="L47" s="18"/>
      <c r="M47" s="18"/>
      <c r="N47" s="18"/>
    </row>
    <row r="48" spans="1:14" s="14" customFormat="1" ht="15">
      <c r="A48" s="18" t="s">
        <v>71</v>
      </c>
      <c r="B48" s="27" t="s">
        <v>42</v>
      </c>
      <c r="C48" s="18" t="s">
        <v>185</v>
      </c>
      <c r="D48" s="60">
        <f t="shared" si="2"/>
        <v>177</v>
      </c>
      <c r="E48" s="29">
        <v>60</v>
      </c>
      <c r="F48" s="59">
        <f t="shared" si="3"/>
        <v>117</v>
      </c>
      <c r="G48" s="29">
        <v>115</v>
      </c>
      <c r="H48" s="18"/>
      <c r="I48" s="18">
        <v>51</v>
      </c>
      <c r="J48" s="18">
        <v>66</v>
      </c>
      <c r="K48" s="18"/>
      <c r="L48" s="18"/>
      <c r="M48" s="18"/>
      <c r="N48" s="18"/>
    </row>
    <row r="49" spans="1:14" s="14" customFormat="1" ht="15">
      <c r="A49" s="18" t="s">
        <v>174</v>
      </c>
      <c r="B49" s="27" t="s">
        <v>157</v>
      </c>
      <c r="C49" s="18" t="s">
        <v>182</v>
      </c>
      <c r="D49" s="60">
        <f t="shared" si="2"/>
        <v>105</v>
      </c>
      <c r="E49" s="29">
        <v>35</v>
      </c>
      <c r="F49" s="59">
        <f t="shared" si="3"/>
        <v>70</v>
      </c>
      <c r="G49" s="29">
        <v>20</v>
      </c>
      <c r="H49" s="18"/>
      <c r="I49" s="18">
        <v>34</v>
      </c>
      <c r="J49" s="18">
        <v>36</v>
      </c>
      <c r="K49" s="18"/>
      <c r="L49" s="18"/>
      <c r="M49" s="18"/>
      <c r="N49" s="18"/>
    </row>
    <row r="50" spans="1:14" s="26" customFormat="1" ht="15">
      <c r="A50" s="51" t="s">
        <v>45</v>
      </c>
      <c r="B50" s="52" t="s">
        <v>46</v>
      </c>
      <c r="C50" s="51" t="s">
        <v>179</v>
      </c>
      <c r="D50" s="51">
        <f>D51+D52+D53+D54</f>
        <v>697</v>
      </c>
      <c r="E50" s="53">
        <f aca="true" t="shared" si="4" ref="E50:N50">E51+E52+E53+E54</f>
        <v>232</v>
      </c>
      <c r="F50" s="53">
        <f t="shared" si="4"/>
        <v>465</v>
      </c>
      <c r="G50" s="53">
        <f t="shared" si="4"/>
        <v>124</v>
      </c>
      <c r="H50" s="51">
        <f t="shared" si="4"/>
        <v>0</v>
      </c>
      <c r="I50" s="51">
        <f t="shared" si="4"/>
        <v>204</v>
      </c>
      <c r="J50" s="51">
        <f t="shared" si="4"/>
        <v>261</v>
      </c>
      <c r="K50" s="51">
        <f t="shared" si="4"/>
        <v>0</v>
      </c>
      <c r="L50" s="51">
        <f t="shared" si="4"/>
        <v>0</v>
      </c>
      <c r="M50" s="51">
        <f t="shared" si="4"/>
        <v>0</v>
      </c>
      <c r="N50" s="51">
        <f t="shared" si="4"/>
        <v>0</v>
      </c>
    </row>
    <row r="51" spans="1:14" s="14" customFormat="1" ht="15">
      <c r="A51" s="18" t="s">
        <v>72</v>
      </c>
      <c r="B51" s="27" t="s">
        <v>208</v>
      </c>
      <c r="C51" s="18" t="s">
        <v>186</v>
      </c>
      <c r="D51" s="60">
        <f>E51+F51</f>
        <v>312</v>
      </c>
      <c r="E51" s="29">
        <v>104</v>
      </c>
      <c r="F51" s="59">
        <f>I51+J51+K51+L51+M51+N51</f>
        <v>208</v>
      </c>
      <c r="G51" s="29">
        <v>50</v>
      </c>
      <c r="H51" s="18"/>
      <c r="I51" s="18">
        <v>102</v>
      </c>
      <c r="J51" s="18">
        <v>106</v>
      </c>
      <c r="K51" s="18"/>
      <c r="L51" s="18"/>
      <c r="M51" s="18"/>
      <c r="N51" s="18"/>
    </row>
    <row r="52" spans="1:14" s="14" customFormat="1" ht="15">
      <c r="A52" s="18" t="s">
        <v>73</v>
      </c>
      <c r="B52" s="27" t="s">
        <v>47</v>
      </c>
      <c r="C52" s="18" t="s">
        <v>182</v>
      </c>
      <c r="D52" s="60">
        <f>E52+F52</f>
        <v>150</v>
      </c>
      <c r="E52" s="29">
        <v>50</v>
      </c>
      <c r="F52" s="59">
        <f>I52+J52+K52+L52+M52+N52</f>
        <v>100</v>
      </c>
      <c r="G52" s="29">
        <v>50</v>
      </c>
      <c r="H52" s="18"/>
      <c r="I52" s="18">
        <v>34</v>
      </c>
      <c r="J52" s="18">
        <v>66</v>
      </c>
      <c r="K52" s="18"/>
      <c r="L52" s="18"/>
      <c r="M52" s="18"/>
      <c r="N52" s="18"/>
    </row>
    <row r="53" spans="1:14" s="14" customFormat="1" ht="15">
      <c r="A53" s="18" t="s">
        <v>74</v>
      </c>
      <c r="B53" s="27" t="s">
        <v>92</v>
      </c>
      <c r="C53" s="18" t="s">
        <v>186</v>
      </c>
      <c r="D53" s="60">
        <f>E53+F53</f>
        <v>108</v>
      </c>
      <c r="E53" s="29">
        <v>36</v>
      </c>
      <c r="F53" s="59">
        <f>I53+J53+K53+L53+M53+N53</f>
        <v>72</v>
      </c>
      <c r="G53" s="29">
        <v>12</v>
      </c>
      <c r="H53" s="18"/>
      <c r="I53" s="18">
        <v>34</v>
      </c>
      <c r="J53" s="18">
        <v>38</v>
      </c>
      <c r="K53" s="18"/>
      <c r="L53" s="18"/>
      <c r="M53" s="18"/>
      <c r="N53" s="18"/>
    </row>
    <row r="54" spans="1:14" s="14" customFormat="1" ht="15">
      <c r="A54" s="18" t="s">
        <v>94</v>
      </c>
      <c r="B54" s="27" t="s">
        <v>93</v>
      </c>
      <c r="C54" s="18" t="s">
        <v>182</v>
      </c>
      <c r="D54" s="60">
        <f>E54+F54</f>
        <v>127</v>
      </c>
      <c r="E54" s="29">
        <v>42</v>
      </c>
      <c r="F54" s="59">
        <f>I54+J54+K54+L54+M54+N54</f>
        <v>85</v>
      </c>
      <c r="G54" s="29">
        <v>12</v>
      </c>
      <c r="H54" s="18"/>
      <c r="I54" s="18">
        <v>34</v>
      </c>
      <c r="J54" s="18">
        <v>51</v>
      </c>
      <c r="K54" s="18"/>
      <c r="L54" s="18"/>
      <c r="M54" s="18"/>
      <c r="N54" s="18"/>
    </row>
    <row r="55" spans="1:14" s="26" customFormat="1" ht="15">
      <c r="A55" s="51" t="s">
        <v>48</v>
      </c>
      <c r="B55" s="52" t="s">
        <v>49</v>
      </c>
      <c r="C55" s="51" t="s">
        <v>162</v>
      </c>
      <c r="D55" s="51">
        <f>D56</f>
        <v>57</v>
      </c>
      <c r="E55" s="51">
        <f aca="true" t="shared" si="5" ref="E55:N55">E56</f>
        <v>18</v>
      </c>
      <c r="F55" s="51">
        <f t="shared" si="5"/>
        <v>39</v>
      </c>
      <c r="G55" s="51">
        <f t="shared" si="5"/>
        <v>8</v>
      </c>
      <c r="H55" s="51">
        <f t="shared" si="5"/>
        <v>0</v>
      </c>
      <c r="I55" s="51">
        <f t="shared" si="5"/>
        <v>17</v>
      </c>
      <c r="J55" s="51">
        <f t="shared" si="5"/>
        <v>22</v>
      </c>
      <c r="K55" s="51">
        <f t="shared" si="5"/>
        <v>0</v>
      </c>
      <c r="L55" s="51">
        <f t="shared" si="5"/>
        <v>0</v>
      </c>
      <c r="M55" s="51">
        <f t="shared" si="5"/>
        <v>0</v>
      </c>
      <c r="N55" s="51">
        <f t="shared" si="5"/>
        <v>0</v>
      </c>
    </row>
    <row r="56" spans="1:14" s="14" customFormat="1" ht="15">
      <c r="A56" s="18" t="s">
        <v>75</v>
      </c>
      <c r="B56" s="27" t="s">
        <v>163</v>
      </c>
      <c r="C56" s="18" t="s">
        <v>184</v>
      </c>
      <c r="D56" s="60">
        <f>E56+F56</f>
        <v>57</v>
      </c>
      <c r="E56" s="18">
        <v>18</v>
      </c>
      <c r="F56" s="60">
        <f>I56+J56+K56+L56+M56+N56</f>
        <v>39</v>
      </c>
      <c r="G56" s="18">
        <v>8</v>
      </c>
      <c r="H56" s="18"/>
      <c r="I56" s="18">
        <v>17</v>
      </c>
      <c r="J56" s="18">
        <v>22</v>
      </c>
      <c r="K56" s="18"/>
      <c r="L56" s="18"/>
      <c r="M56" s="18"/>
      <c r="N56" s="18"/>
    </row>
    <row r="57" spans="1:14" s="25" customFormat="1" ht="15">
      <c r="A57" s="48" t="s">
        <v>96</v>
      </c>
      <c r="B57" s="50" t="s">
        <v>97</v>
      </c>
      <c r="C57" s="48" t="s">
        <v>198</v>
      </c>
      <c r="D57" s="48">
        <f>D58+D59+D60+D61</f>
        <v>482</v>
      </c>
      <c r="E57" s="48">
        <f aca="true" t="shared" si="6" ref="E57:N57">E58+E59+E60+E61</f>
        <v>174</v>
      </c>
      <c r="F57" s="48">
        <f t="shared" si="6"/>
        <v>308</v>
      </c>
      <c r="G57" s="54">
        <f t="shared" si="6"/>
        <v>230</v>
      </c>
      <c r="H57" s="48">
        <f t="shared" si="6"/>
        <v>0</v>
      </c>
      <c r="I57" s="48">
        <f t="shared" si="6"/>
        <v>0</v>
      </c>
      <c r="J57" s="48">
        <f t="shared" si="6"/>
        <v>0</v>
      </c>
      <c r="K57" s="48">
        <f t="shared" si="6"/>
        <v>104</v>
      </c>
      <c r="L57" s="48">
        <f t="shared" si="6"/>
        <v>116</v>
      </c>
      <c r="M57" s="48">
        <f t="shared" si="6"/>
        <v>60</v>
      </c>
      <c r="N57" s="48">
        <f t="shared" si="6"/>
        <v>28</v>
      </c>
    </row>
    <row r="58" spans="1:14" s="14" customFormat="1" ht="15">
      <c r="A58" s="18" t="s">
        <v>95</v>
      </c>
      <c r="B58" s="27" t="s">
        <v>98</v>
      </c>
      <c r="C58" s="18" t="s">
        <v>187</v>
      </c>
      <c r="D58" s="60">
        <f>E58+F58</f>
        <v>60</v>
      </c>
      <c r="E58" s="18">
        <v>12</v>
      </c>
      <c r="F58" s="60">
        <f>I58+J58+K58+L58+M58+N58</f>
        <v>48</v>
      </c>
      <c r="G58" s="29">
        <v>10</v>
      </c>
      <c r="H58" s="18"/>
      <c r="I58" s="18"/>
      <c r="J58" s="18"/>
      <c r="K58" s="18"/>
      <c r="L58" s="18">
        <v>48</v>
      </c>
      <c r="M58" s="18"/>
      <c r="N58" s="18"/>
    </row>
    <row r="59" spans="1:14" s="14" customFormat="1" ht="15">
      <c r="A59" s="18" t="s">
        <v>99</v>
      </c>
      <c r="B59" s="27" t="s">
        <v>41</v>
      </c>
      <c r="C59" s="18" t="s">
        <v>189</v>
      </c>
      <c r="D59" s="60">
        <f aca="true" t="shared" si="7" ref="D59:D64">E59+F59</f>
        <v>60</v>
      </c>
      <c r="E59" s="18">
        <v>12</v>
      </c>
      <c r="F59" s="60">
        <f aca="true" t="shared" si="8" ref="F59:F64">I59+J59+K59+L59+M59+N59</f>
        <v>48</v>
      </c>
      <c r="G59" s="29">
        <v>8</v>
      </c>
      <c r="H59" s="18"/>
      <c r="I59" s="18"/>
      <c r="J59" s="18"/>
      <c r="K59" s="18">
        <v>48</v>
      </c>
      <c r="L59" s="18"/>
      <c r="M59" s="18"/>
      <c r="N59" s="18"/>
    </row>
    <row r="60" spans="1:14" s="14" customFormat="1" ht="15">
      <c r="A60" s="18" t="s">
        <v>100</v>
      </c>
      <c r="B60" s="27" t="s">
        <v>40</v>
      </c>
      <c r="C60" s="18" t="s">
        <v>126</v>
      </c>
      <c r="D60" s="60">
        <f t="shared" si="7"/>
        <v>150</v>
      </c>
      <c r="E60" s="18">
        <v>44</v>
      </c>
      <c r="F60" s="60">
        <f t="shared" si="8"/>
        <v>106</v>
      </c>
      <c r="G60" s="29">
        <v>106</v>
      </c>
      <c r="H60" s="18"/>
      <c r="I60" s="18"/>
      <c r="J60" s="18"/>
      <c r="K60" s="18">
        <v>28</v>
      </c>
      <c r="L60" s="18">
        <v>34</v>
      </c>
      <c r="M60" s="18">
        <v>30</v>
      </c>
      <c r="N60" s="18">
        <v>14</v>
      </c>
    </row>
    <row r="61" spans="1:14" s="14" customFormat="1" ht="15">
      <c r="A61" s="18" t="s">
        <v>101</v>
      </c>
      <c r="B61" s="27" t="s">
        <v>42</v>
      </c>
      <c r="C61" s="18" t="s">
        <v>125</v>
      </c>
      <c r="D61" s="60">
        <f t="shared" si="7"/>
        <v>212</v>
      </c>
      <c r="E61" s="18">
        <v>106</v>
      </c>
      <c r="F61" s="60">
        <f t="shared" si="8"/>
        <v>106</v>
      </c>
      <c r="G61" s="29">
        <v>106</v>
      </c>
      <c r="H61" s="18"/>
      <c r="I61" s="18"/>
      <c r="J61" s="18"/>
      <c r="K61" s="18">
        <v>28</v>
      </c>
      <c r="L61" s="18">
        <v>34</v>
      </c>
      <c r="M61" s="18">
        <v>30</v>
      </c>
      <c r="N61" s="18">
        <v>14</v>
      </c>
    </row>
    <row r="62" spans="1:14" s="25" customFormat="1" ht="15">
      <c r="A62" s="48" t="s">
        <v>103</v>
      </c>
      <c r="B62" s="50" t="s">
        <v>104</v>
      </c>
      <c r="C62" s="48" t="s">
        <v>155</v>
      </c>
      <c r="D62" s="48">
        <f>D63+D64</f>
        <v>224</v>
      </c>
      <c r="E62" s="48">
        <f aca="true" t="shared" si="9" ref="E62:N62">E63+E64</f>
        <v>74</v>
      </c>
      <c r="F62" s="48">
        <f t="shared" si="9"/>
        <v>150</v>
      </c>
      <c r="G62" s="48">
        <f t="shared" si="9"/>
        <v>65</v>
      </c>
      <c r="H62" s="48">
        <f t="shared" si="9"/>
        <v>0</v>
      </c>
      <c r="I62" s="48">
        <f t="shared" si="9"/>
        <v>0</v>
      </c>
      <c r="J62" s="48">
        <f t="shared" si="9"/>
        <v>0</v>
      </c>
      <c r="K62" s="48">
        <f t="shared" si="9"/>
        <v>60</v>
      </c>
      <c r="L62" s="48">
        <f t="shared" si="9"/>
        <v>90</v>
      </c>
      <c r="M62" s="48">
        <f t="shared" si="9"/>
        <v>0</v>
      </c>
      <c r="N62" s="48">
        <f t="shared" si="9"/>
        <v>0</v>
      </c>
    </row>
    <row r="63" spans="1:14" s="14" customFormat="1" ht="30">
      <c r="A63" s="18" t="s">
        <v>102</v>
      </c>
      <c r="B63" s="30" t="s">
        <v>130</v>
      </c>
      <c r="C63" s="18" t="s">
        <v>187</v>
      </c>
      <c r="D63" s="60">
        <f t="shared" si="7"/>
        <v>134</v>
      </c>
      <c r="E63" s="18">
        <v>44</v>
      </c>
      <c r="F63" s="60">
        <f t="shared" si="8"/>
        <v>90</v>
      </c>
      <c r="G63" s="18">
        <v>45</v>
      </c>
      <c r="H63" s="18"/>
      <c r="I63" s="18"/>
      <c r="J63" s="18"/>
      <c r="K63" s="18"/>
      <c r="L63" s="18">
        <v>90</v>
      </c>
      <c r="M63" s="18"/>
      <c r="N63" s="18"/>
    </row>
    <row r="64" spans="1:14" s="14" customFormat="1" ht="15">
      <c r="A64" s="18" t="s">
        <v>131</v>
      </c>
      <c r="B64" s="30" t="s">
        <v>132</v>
      </c>
      <c r="C64" s="18" t="s">
        <v>189</v>
      </c>
      <c r="D64" s="60">
        <f t="shared" si="7"/>
        <v>90</v>
      </c>
      <c r="E64" s="18">
        <v>30</v>
      </c>
      <c r="F64" s="60">
        <f t="shared" si="8"/>
        <v>60</v>
      </c>
      <c r="G64" s="18">
        <v>20</v>
      </c>
      <c r="H64" s="18"/>
      <c r="I64" s="18"/>
      <c r="J64" s="18"/>
      <c r="K64" s="18">
        <v>60</v>
      </c>
      <c r="L64" s="18"/>
      <c r="M64" s="18"/>
      <c r="N64" s="18"/>
    </row>
    <row r="65" spans="1:14" s="25" customFormat="1" ht="15">
      <c r="A65" s="48" t="s">
        <v>51</v>
      </c>
      <c r="B65" s="50" t="s">
        <v>161</v>
      </c>
      <c r="C65" s="48" t="s">
        <v>204</v>
      </c>
      <c r="D65" s="48">
        <f>D66+D71</f>
        <v>2606</v>
      </c>
      <c r="E65" s="48">
        <f aca="true" t="shared" si="10" ref="E65:N65">E66+E71</f>
        <v>580</v>
      </c>
      <c r="F65" s="48">
        <f t="shared" si="10"/>
        <v>2026</v>
      </c>
      <c r="G65" s="48">
        <f t="shared" si="10"/>
        <v>416</v>
      </c>
      <c r="H65" s="48">
        <f t="shared" si="10"/>
        <v>30</v>
      </c>
      <c r="I65" s="48">
        <f t="shared" si="10"/>
        <v>0</v>
      </c>
      <c r="J65" s="48">
        <f t="shared" si="10"/>
        <v>0</v>
      </c>
      <c r="K65" s="48">
        <f t="shared" si="10"/>
        <v>412</v>
      </c>
      <c r="L65" s="48">
        <f t="shared" si="10"/>
        <v>622</v>
      </c>
      <c r="M65" s="48">
        <f t="shared" si="10"/>
        <v>516</v>
      </c>
      <c r="N65" s="48">
        <f t="shared" si="10"/>
        <v>476</v>
      </c>
    </row>
    <row r="66" spans="1:14" s="38" customFormat="1" ht="15">
      <c r="A66" s="55" t="s">
        <v>50</v>
      </c>
      <c r="B66" s="56" t="s">
        <v>160</v>
      </c>
      <c r="C66" s="55" t="s">
        <v>173</v>
      </c>
      <c r="D66" s="55">
        <f>D67+D68+D69+D70</f>
        <v>468</v>
      </c>
      <c r="E66" s="55">
        <f aca="true" t="shared" si="11" ref="E66:N66">E67+E68+E69+E70</f>
        <v>156</v>
      </c>
      <c r="F66" s="55">
        <f t="shared" si="11"/>
        <v>312</v>
      </c>
      <c r="G66" s="55">
        <f t="shared" si="11"/>
        <v>136</v>
      </c>
      <c r="H66" s="55">
        <f t="shared" si="11"/>
        <v>0</v>
      </c>
      <c r="I66" s="55">
        <f t="shared" si="11"/>
        <v>0</v>
      </c>
      <c r="J66" s="55">
        <f t="shared" si="11"/>
        <v>0</v>
      </c>
      <c r="K66" s="55">
        <f t="shared" si="11"/>
        <v>88</v>
      </c>
      <c r="L66" s="55">
        <f t="shared" si="11"/>
        <v>84</v>
      </c>
      <c r="M66" s="55">
        <f t="shared" si="11"/>
        <v>100</v>
      </c>
      <c r="N66" s="55">
        <f t="shared" si="11"/>
        <v>40</v>
      </c>
    </row>
    <row r="67" spans="1:14" s="14" customFormat="1" ht="15">
      <c r="A67" s="18" t="s">
        <v>76</v>
      </c>
      <c r="B67" s="27" t="s">
        <v>133</v>
      </c>
      <c r="C67" s="18" t="s">
        <v>190</v>
      </c>
      <c r="D67" s="60">
        <f>E67+F67</f>
        <v>90</v>
      </c>
      <c r="E67" s="18">
        <v>30</v>
      </c>
      <c r="F67" s="60">
        <f>I67+J67+K67+L67+M67+N67</f>
        <v>60</v>
      </c>
      <c r="G67" s="18">
        <v>20</v>
      </c>
      <c r="H67" s="18"/>
      <c r="I67" s="18"/>
      <c r="J67" s="18"/>
      <c r="K67" s="18"/>
      <c r="L67" s="18"/>
      <c r="M67" s="18">
        <v>60</v>
      </c>
      <c r="N67" s="18"/>
    </row>
    <row r="68" spans="1:14" s="14" customFormat="1" ht="15">
      <c r="A68" s="18" t="s">
        <v>77</v>
      </c>
      <c r="B68" s="27" t="s">
        <v>134</v>
      </c>
      <c r="C68" s="18" t="s">
        <v>189</v>
      </c>
      <c r="D68" s="60">
        <f>E68+F68</f>
        <v>90</v>
      </c>
      <c r="E68" s="18">
        <v>30</v>
      </c>
      <c r="F68" s="60">
        <f>I68+J68+K68+L68+M68+N68</f>
        <v>60</v>
      </c>
      <c r="G68" s="18">
        <v>16</v>
      </c>
      <c r="H68" s="18"/>
      <c r="I68" s="18"/>
      <c r="J68" s="18"/>
      <c r="K68" s="18">
        <v>60</v>
      </c>
      <c r="L68" s="18"/>
      <c r="M68" s="18"/>
      <c r="N68" s="18"/>
    </row>
    <row r="69" spans="1:14" s="14" customFormat="1" ht="15">
      <c r="A69" s="18" t="s">
        <v>78</v>
      </c>
      <c r="B69" s="27" t="s">
        <v>135</v>
      </c>
      <c r="C69" s="18" t="s">
        <v>125</v>
      </c>
      <c r="D69" s="60">
        <f>E69+F69</f>
        <v>186</v>
      </c>
      <c r="E69" s="18">
        <v>62</v>
      </c>
      <c r="F69" s="60">
        <f>I69+J69+K69+L69+M69+N69</f>
        <v>124</v>
      </c>
      <c r="G69" s="18">
        <v>70</v>
      </c>
      <c r="H69" s="18"/>
      <c r="I69" s="18"/>
      <c r="J69" s="18"/>
      <c r="K69" s="18">
        <v>28</v>
      </c>
      <c r="L69" s="18">
        <v>36</v>
      </c>
      <c r="M69" s="18">
        <v>20</v>
      </c>
      <c r="N69" s="18">
        <v>40</v>
      </c>
    </row>
    <row r="70" spans="1:14" s="14" customFormat="1" ht="15">
      <c r="A70" s="18" t="s">
        <v>136</v>
      </c>
      <c r="B70" s="30" t="s">
        <v>105</v>
      </c>
      <c r="C70" s="18" t="s">
        <v>191</v>
      </c>
      <c r="D70" s="60">
        <f>E70+F70</f>
        <v>102</v>
      </c>
      <c r="E70" s="18">
        <v>34</v>
      </c>
      <c r="F70" s="60">
        <f>I70+J70+K70+L70+M70+N70</f>
        <v>68</v>
      </c>
      <c r="G70" s="18">
        <v>30</v>
      </c>
      <c r="H70" s="18"/>
      <c r="I70" s="18"/>
      <c r="J70" s="18"/>
      <c r="K70" s="18"/>
      <c r="L70" s="18">
        <v>48</v>
      </c>
      <c r="M70" s="18">
        <v>20</v>
      </c>
      <c r="N70" s="18"/>
    </row>
    <row r="71" spans="1:14" s="38" customFormat="1" ht="15">
      <c r="A71" s="55" t="s">
        <v>52</v>
      </c>
      <c r="B71" s="56" t="s">
        <v>53</v>
      </c>
      <c r="C71" s="55" t="s">
        <v>202</v>
      </c>
      <c r="D71" s="55">
        <f>D72+D77+D82+D87+D92</f>
        <v>2138</v>
      </c>
      <c r="E71" s="55">
        <f aca="true" t="shared" si="12" ref="E71:N71">E72+E77+E82+E87+E92</f>
        <v>424</v>
      </c>
      <c r="F71" s="55">
        <f t="shared" si="12"/>
        <v>1714</v>
      </c>
      <c r="G71" s="55">
        <f t="shared" si="12"/>
        <v>280</v>
      </c>
      <c r="H71" s="55">
        <f t="shared" si="12"/>
        <v>30</v>
      </c>
      <c r="I71" s="55">
        <f t="shared" si="12"/>
        <v>0</v>
      </c>
      <c r="J71" s="55">
        <f t="shared" si="12"/>
        <v>0</v>
      </c>
      <c r="K71" s="55">
        <f t="shared" si="12"/>
        <v>324</v>
      </c>
      <c r="L71" s="55">
        <f t="shared" si="12"/>
        <v>538</v>
      </c>
      <c r="M71" s="55">
        <f t="shared" si="12"/>
        <v>416</v>
      </c>
      <c r="N71" s="55">
        <f t="shared" si="12"/>
        <v>436</v>
      </c>
    </row>
    <row r="72" spans="1:14" s="25" customFormat="1" ht="15">
      <c r="A72" s="48" t="s">
        <v>106</v>
      </c>
      <c r="B72" s="57" t="s">
        <v>137</v>
      </c>
      <c r="C72" s="48" t="s">
        <v>127</v>
      </c>
      <c r="D72" s="48">
        <f>D73+D74+D75+D76</f>
        <v>426</v>
      </c>
      <c r="E72" s="48">
        <f aca="true" t="shared" si="13" ref="E72:N72">E73+E74+E75+E76</f>
        <v>94</v>
      </c>
      <c r="F72" s="48">
        <f t="shared" si="13"/>
        <v>332</v>
      </c>
      <c r="G72" s="48">
        <f t="shared" si="13"/>
        <v>60</v>
      </c>
      <c r="H72" s="48">
        <f t="shared" si="13"/>
        <v>0</v>
      </c>
      <c r="I72" s="48">
        <f t="shared" si="13"/>
        <v>0</v>
      </c>
      <c r="J72" s="48">
        <f t="shared" si="13"/>
        <v>0</v>
      </c>
      <c r="K72" s="48">
        <f t="shared" si="13"/>
        <v>128</v>
      </c>
      <c r="L72" s="48">
        <f t="shared" si="13"/>
        <v>204</v>
      </c>
      <c r="M72" s="48">
        <f t="shared" si="13"/>
        <v>0</v>
      </c>
      <c r="N72" s="48">
        <f t="shared" si="13"/>
        <v>0</v>
      </c>
    </row>
    <row r="73" spans="1:14" s="14" customFormat="1" ht="15">
      <c r="A73" s="18" t="s">
        <v>107</v>
      </c>
      <c r="B73" s="30" t="s">
        <v>138</v>
      </c>
      <c r="C73" s="18" t="s">
        <v>188</v>
      </c>
      <c r="D73" s="60">
        <f>E73+F73</f>
        <v>138</v>
      </c>
      <c r="E73" s="18">
        <v>46</v>
      </c>
      <c r="F73" s="60">
        <f>I73+J73+K73+L73+M73+N73</f>
        <v>92</v>
      </c>
      <c r="G73" s="18">
        <v>30</v>
      </c>
      <c r="H73" s="18"/>
      <c r="I73" s="18"/>
      <c r="J73" s="18"/>
      <c r="K73" s="18">
        <v>92</v>
      </c>
      <c r="L73" s="18"/>
      <c r="M73" s="18"/>
      <c r="N73" s="18"/>
    </row>
    <row r="74" spans="1:14" s="14" customFormat="1" ht="15">
      <c r="A74" s="18" t="s">
        <v>139</v>
      </c>
      <c r="B74" s="30" t="s">
        <v>140</v>
      </c>
      <c r="C74" s="18" t="s">
        <v>187</v>
      </c>
      <c r="D74" s="60">
        <f>E74+F74</f>
        <v>144</v>
      </c>
      <c r="E74" s="18">
        <v>48</v>
      </c>
      <c r="F74" s="60">
        <f>I74+J74+K74+L74+M74+N74</f>
        <v>96</v>
      </c>
      <c r="G74" s="18">
        <v>30</v>
      </c>
      <c r="H74" s="18"/>
      <c r="I74" s="18"/>
      <c r="J74" s="18"/>
      <c r="K74" s="18"/>
      <c r="L74" s="18">
        <v>96</v>
      </c>
      <c r="M74" s="18"/>
      <c r="N74" s="18"/>
    </row>
    <row r="75" spans="1:14" s="31" customFormat="1" ht="15">
      <c r="A75" s="29" t="s">
        <v>108</v>
      </c>
      <c r="B75" s="40" t="s">
        <v>14</v>
      </c>
      <c r="C75" s="18" t="s">
        <v>199</v>
      </c>
      <c r="D75" s="59">
        <f>E75+F75</f>
        <v>72</v>
      </c>
      <c r="E75" s="29"/>
      <c r="F75" s="59">
        <f>I75+J75+K75+L75+M75+N75</f>
        <v>72</v>
      </c>
      <c r="G75" s="29"/>
      <c r="H75" s="29"/>
      <c r="I75" s="29"/>
      <c r="J75" s="29"/>
      <c r="K75" s="29">
        <v>36</v>
      </c>
      <c r="L75" s="29">
        <v>36</v>
      </c>
      <c r="M75" s="29"/>
      <c r="N75" s="29"/>
    </row>
    <row r="76" spans="1:14" s="32" customFormat="1" ht="15">
      <c r="A76" s="29" t="s">
        <v>109</v>
      </c>
      <c r="B76" s="40" t="s">
        <v>87</v>
      </c>
      <c r="C76" s="18" t="s">
        <v>200</v>
      </c>
      <c r="D76" s="59">
        <f>E76+F76</f>
        <v>72</v>
      </c>
      <c r="E76" s="29"/>
      <c r="F76" s="59">
        <f>I76+J76+K76+L76+M76+N76</f>
        <v>72</v>
      </c>
      <c r="G76" s="29"/>
      <c r="H76" s="29"/>
      <c r="I76" s="29"/>
      <c r="J76" s="29"/>
      <c r="K76" s="29"/>
      <c r="L76" s="29">
        <v>72</v>
      </c>
      <c r="M76" s="29"/>
      <c r="N76" s="29"/>
    </row>
    <row r="77" spans="1:14" s="33" customFormat="1" ht="15">
      <c r="A77" s="54" t="s">
        <v>110</v>
      </c>
      <c r="B77" s="58" t="s">
        <v>141</v>
      </c>
      <c r="C77" s="54" t="s">
        <v>127</v>
      </c>
      <c r="D77" s="54">
        <f>D78+D79+D80+D81</f>
        <v>420</v>
      </c>
      <c r="E77" s="54">
        <f aca="true" t="shared" si="14" ref="E77:N77">E78+E79+E80+E81</f>
        <v>88</v>
      </c>
      <c r="F77" s="54">
        <f t="shared" si="14"/>
        <v>332</v>
      </c>
      <c r="G77" s="54">
        <f t="shared" si="14"/>
        <v>60</v>
      </c>
      <c r="H77" s="54">
        <f t="shared" si="14"/>
        <v>0</v>
      </c>
      <c r="I77" s="54">
        <f t="shared" si="14"/>
        <v>0</v>
      </c>
      <c r="J77" s="54">
        <f t="shared" si="14"/>
        <v>0</v>
      </c>
      <c r="K77" s="54">
        <f t="shared" si="14"/>
        <v>130</v>
      </c>
      <c r="L77" s="54">
        <f t="shared" si="14"/>
        <v>202</v>
      </c>
      <c r="M77" s="54">
        <f t="shared" si="14"/>
        <v>0</v>
      </c>
      <c r="N77" s="54">
        <f t="shared" si="14"/>
        <v>0</v>
      </c>
    </row>
    <row r="78" spans="1:14" s="34" customFormat="1" ht="15">
      <c r="A78" s="61" t="s">
        <v>111</v>
      </c>
      <c r="B78" s="62" t="s">
        <v>142</v>
      </c>
      <c r="C78" s="63" t="s">
        <v>188</v>
      </c>
      <c r="D78" s="59">
        <f>E78+F78</f>
        <v>138</v>
      </c>
      <c r="E78" s="61">
        <v>44</v>
      </c>
      <c r="F78" s="59">
        <f>I78+J78+K78+L78+M78+N78</f>
        <v>94</v>
      </c>
      <c r="G78" s="61">
        <v>30</v>
      </c>
      <c r="H78" s="61"/>
      <c r="I78" s="61"/>
      <c r="J78" s="61"/>
      <c r="K78" s="61">
        <v>94</v>
      </c>
      <c r="L78" s="61"/>
      <c r="M78" s="61"/>
      <c r="N78" s="61"/>
    </row>
    <row r="79" spans="1:14" s="34" customFormat="1" ht="15">
      <c r="A79" s="29" t="s">
        <v>143</v>
      </c>
      <c r="B79" s="40" t="s">
        <v>144</v>
      </c>
      <c r="C79" s="18" t="s">
        <v>187</v>
      </c>
      <c r="D79" s="59">
        <f>E79+F79</f>
        <v>138</v>
      </c>
      <c r="E79" s="29">
        <v>44</v>
      </c>
      <c r="F79" s="59">
        <f>I79+J79+K79+L79+M79+N79</f>
        <v>94</v>
      </c>
      <c r="G79" s="29">
        <v>30</v>
      </c>
      <c r="H79" s="29"/>
      <c r="I79" s="29"/>
      <c r="J79" s="29"/>
      <c r="K79" s="29"/>
      <c r="L79" s="29">
        <v>94</v>
      </c>
      <c r="M79" s="29"/>
      <c r="N79" s="29"/>
    </row>
    <row r="80" spans="1:14" s="31" customFormat="1" ht="15">
      <c r="A80" s="29" t="s">
        <v>112</v>
      </c>
      <c r="B80" s="40" t="s">
        <v>14</v>
      </c>
      <c r="C80" s="18" t="s">
        <v>200</v>
      </c>
      <c r="D80" s="59">
        <f>E80+F80</f>
        <v>72</v>
      </c>
      <c r="E80" s="29"/>
      <c r="F80" s="59">
        <f>I80+J80+K80+L80+M80+N80</f>
        <v>72</v>
      </c>
      <c r="G80" s="29"/>
      <c r="H80" s="29"/>
      <c r="I80" s="29"/>
      <c r="J80" s="29"/>
      <c r="K80" s="29">
        <v>36</v>
      </c>
      <c r="L80" s="29">
        <v>36</v>
      </c>
      <c r="M80" s="29"/>
      <c r="N80" s="29"/>
    </row>
    <row r="81" spans="1:14" s="32" customFormat="1" ht="15">
      <c r="A81" s="29" t="s">
        <v>113</v>
      </c>
      <c r="B81" s="40" t="s">
        <v>87</v>
      </c>
      <c r="C81" s="18" t="s">
        <v>200</v>
      </c>
      <c r="D81" s="59">
        <f>E81+F81</f>
        <v>72</v>
      </c>
      <c r="E81" s="29"/>
      <c r="F81" s="59">
        <f>I81+J81+K81+L81+M81+N81</f>
        <v>72</v>
      </c>
      <c r="G81" s="29"/>
      <c r="H81" s="29"/>
      <c r="I81" s="29"/>
      <c r="J81" s="29"/>
      <c r="K81" s="29"/>
      <c r="L81" s="29">
        <v>72</v>
      </c>
      <c r="M81" s="29"/>
      <c r="N81" s="29"/>
    </row>
    <row r="82" spans="1:14" s="33" customFormat="1" ht="15">
      <c r="A82" s="54" t="s">
        <v>114</v>
      </c>
      <c r="B82" s="58" t="s">
        <v>145</v>
      </c>
      <c r="C82" s="54" t="s">
        <v>127</v>
      </c>
      <c r="D82" s="54">
        <f>D83+D84+D85+D86</f>
        <v>664</v>
      </c>
      <c r="E82" s="54">
        <f aca="true" t="shared" si="15" ref="E82:N82">E83+E84+E85+E86</f>
        <v>120</v>
      </c>
      <c r="F82" s="54">
        <f t="shared" si="15"/>
        <v>544</v>
      </c>
      <c r="G82" s="54">
        <f t="shared" si="15"/>
        <v>80</v>
      </c>
      <c r="H82" s="54">
        <f t="shared" si="15"/>
        <v>30</v>
      </c>
      <c r="I82" s="54">
        <f t="shared" si="15"/>
        <v>0</v>
      </c>
      <c r="J82" s="54">
        <f t="shared" si="15"/>
        <v>0</v>
      </c>
      <c r="K82" s="54">
        <f t="shared" si="15"/>
        <v>66</v>
      </c>
      <c r="L82" s="54">
        <f t="shared" si="15"/>
        <v>132</v>
      </c>
      <c r="M82" s="54">
        <f t="shared" si="15"/>
        <v>118</v>
      </c>
      <c r="N82" s="54">
        <f t="shared" si="15"/>
        <v>228</v>
      </c>
    </row>
    <row r="83" spans="1:14" s="28" customFormat="1" ht="15">
      <c r="A83" s="29" t="s">
        <v>115</v>
      </c>
      <c r="B83" s="40" t="s">
        <v>146</v>
      </c>
      <c r="C83" s="18" t="s">
        <v>126</v>
      </c>
      <c r="D83" s="59">
        <f>E83+F83</f>
        <v>190</v>
      </c>
      <c r="E83" s="29">
        <v>60</v>
      </c>
      <c r="F83" s="59">
        <f>I83+J83+K83+L83+M83+N83</f>
        <v>130</v>
      </c>
      <c r="G83" s="29">
        <v>40</v>
      </c>
      <c r="H83" s="29">
        <v>30</v>
      </c>
      <c r="I83" s="29"/>
      <c r="J83" s="29"/>
      <c r="K83" s="29"/>
      <c r="L83" s="29"/>
      <c r="M83" s="29">
        <v>46</v>
      </c>
      <c r="N83" s="29">
        <v>84</v>
      </c>
    </row>
    <row r="84" spans="1:14" s="28" customFormat="1" ht="15">
      <c r="A84" s="29" t="s">
        <v>147</v>
      </c>
      <c r="B84" s="40" t="s">
        <v>148</v>
      </c>
      <c r="C84" s="18" t="s">
        <v>192</v>
      </c>
      <c r="D84" s="59">
        <f>E84+F84</f>
        <v>186</v>
      </c>
      <c r="E84" s="29">
        <v>60</v>
      </c>
      <c r="F84" s="59">
        <f>I84+J84+K84+L84+M84+N84</f>
        <v>126</v>
      </c>
      <c r="G84" s="29">
        <v>40</v>
      </c>
      <c r="H84" s="29"/>
      <c r="I84" s="29"/>
      <c r="J84" s="29"/>
      <c r="K84" s="29">
        <v>66</v>
      </c>
      <c r="L84" s="29">
        <v>60</v>
      </c>
      <c r="M84" s="29"/>
      <c r="N84" s="29"/>
    </row>
    <row r="85" spans="1:14" s="28" customFormat="1" ht="15">
      <c r="A85" s="29" t="s">
        <v>116</v>
      </c>
      <c r="B85" s="40" t="s">
        <v>14</v>
      </c>
      <c r="C85" s="43" t="s">
        <v>193</v>
      </c>
      <c r="D85" s="59">
        <f>E85+F85</f>
        <v>144</v>
      </c>
      <c r="E85" s="29"/>
      <c r="F85" s="59">
        <f>I85+J85+K85+L85+M85+N85</f>
        <v>144</v>
      </c>
      <c r="G85" s="29"/>
      <c r="H85" s="29"/>
      <c r="I85" s="29"/>
      <c r="J85" s="29"/>
      <c r="K85" s="29"/>
      <c r="L85" s="29">
        <v>72</v>
      </c>
      <c r="M85" s="29">
        <v>72</v>
      </c>
      <c r="N85" s="19"/>
    </row>
    <row r="86" spans="1:14" s="32" customFormat="1" ht="15">
      <c r="A86" s="29" t="s">
        <v>117</v>
      </c>
      <c r="B86" s="40" t="s">
        <v>87</v>
      </c>
      <c r="C86" s="18" t="s">
        <v>201</v>
      </c>
      <c r="D86" s="59">
        <f>E86+F86</f>
        <v>144</v>
      </c>
      <c r="E86" s="29"/>
      <c r="F86" s="59">
        <f>I86+J86+K86+L86+M86+N86</f>
        <v>144</v>
      </c>
      <c r="G86" s="29"/>
      <c r="H86" s="29"/>
      <c r="I86" s="29"/>
      <c r="J86" s="29"/>
      <c r="K86" s="29"/>
      <c r="L86" s="29"/>
      <c r="M86" s="29"/>
      <c r="N86" s="29">
        <v>144</v>
      </c>
    </row>
    <row r="87" spans="1:14" s="35" customFormat="1" ht="15">
      <c r="A87" s="54" t="s">
        <v>118</v>
      </c>
      <c r="B87" s="58" t="s">
        <v>149</v>
      </c>
      <c r="C87" s="54" t="s">
        <v>127</v>
      </c>
      <c r="D87" s="54">
        <f>D88+D89+D90+D91</f>
        <v>454</v>
      </c>
      <c r="E87" s="54">
        <f aca="true" t="shared" si="16" ref="E87:N87">E88+E89+E90+E91</f>
        <v>88</v>
      </c>
      <c r="F87" s="54">
        <f t="shared" si="16"/>
        <v>366</v>
      </c>
      <c r="G87" s="54">
        <f t="shared" si="16"/>
        <v>64</v>
      </c>
      <c r="H87" s="54">
        <f t="shared" si="16"/>
        <v>0</v>
      </c>
      <c r="I87" s="54">
        <f t="shared" si="16"/>
        <v>0</v>
      </c>
      <c r="J87" s="54">
        <f t="shared" si="16"/>
        <v>0</v>
      </c>
      <c r="K87" s="54">
        <f t="shared" si="16"/>
        <v>0</v>
      </c>
      <c r="L87" s="54">
        <f t="shared" si="16"/>
        <v>0</v>
      </c>
      <c r="M87" s="54">
        <f t="shared" si="16"/>
        <v>158</v>
      </c>
      <c r="N87" s="54">
        <f t="shared" si="16"/>
        <v>208</v>
      </c>
    </row>
    <row r="88" spans="1:14" s="34" customFormat="1" ht="15">
      <c r="A88" s="29" t="s">
        <v>119</v>
      </c>
      <c r="B88" s="40" t="s">
        <v>150</v>
      </c>
      <c r="C88" s="18" t="s">
        <v>172</v>
      </c>
      <c r="D88" s="59">
        <f>E88+F88</f>
        <v>148</v>
      </c>
      <c r="E88" s="29">
        <v>48</v>
      </c>
      <c r="F88" s="59">
        <f>I88+J88+K88+L88+M88+N88</f>
        <v>100</v>
      </c>
      <c r="G88" s="29">
        <v>34</v>
      </c>
      <c r="H88" s="29"/>
      <c r="I88" s="29"/>
      <c r="J88" s="29"/>
      <c r="K88" s="29"/>
      <c r="L88" s="29"/>
      <c r="M88" s="29">
        <v>46</v>
      </c>
      <c r="N88" s="29">
        <v>54</v>
      </c>
    </row>
    <row r="89" spans="1:14" s="34" customFormat="1" ht="15">
      <c r="A89" s="29" t="s">
        <v>151</v>
      </c>
      <c r="B89" s="40" t="s">
        <v>152</v>
      </c>
      <c r="C89" s="20" t="s">
        <v>158</v>
      </c>
      <c r="D89" s="59">
        <f>E89+F89</f>
        <v>126</v>
      </c>
      <c r="E89" s="29">
        <v>40</v>
      </c>
      <c r="F89" s="59">
        <f>I89+J89+K89+L89+M89+N89</f>
        <v>86</v>
      </c>
      <c r="G89" s="29">
        <v>30</v>
      </c>
      <c r="H89" s="29"/>
      <c r="I89" s="29"/>
      <c r="J89" s="29"/>
      <c r="K89" s="29"/>
      <c r="L89" s="29"/>
      <c r="M89" s="29">
        <v>40</v>
      </c>
      <c r="N89" s="29">
        <v>46</v>
      </c>
    </row>
    <row r="90" spans="1:14" s="31" customFormat="1" ht="15">
      <c r="A90" s="29" t="s">
        <v>120</v>
      </c>
      <c r="B90" s="40" t="s">
        <v>14</v>
      </c>
      <c r="C90" s="66" t="s">
        <v>194</v>
      </c>
      <c r="D90" s="59">
        <f>E90+F90</f>
        <v>72</v>
      </c>
      <c r="E90" s="29"/>
      <c r="F90" s="59">
        <f>I90+J90+K90+L90+M90+N90</f>
        <v>72</v>
      </c>
      <c r="G90" s="29"/>
      <c r="H90" s="29"/>
      <c r="I90" s="29"/>
      <c r="J90" s="29"/>
      <c r="K90" s="29"/>
      <c r="L90" s="29"/>
      <c r="M90" s="29">
        <v>72</v>
      </c>
      <c r="N90" s="29"/>
    </row>
    <row r="91" spans="1:14" s="32" customFormat="1" ht="15">
      <c r="A91" s="29" t="s">
        <v>121</v>
      </c>
      <c r="B91" s="40" t="s">
        <v>87</v>
      </c>
      <c r="C91" s="18" t="s">
        <v>201</v>
      </c>
      <c r="D91" s="59">
        <f>E91+F91</f>
        <v>108</v>
      </c>
      <c r="E91" s="29"/>
      <c r="F91" s="59">
        <f>I91+J91+K91+L91+M91+N91</f>
        <v>108</v>
      </c>
      <c r="G91" s="29"/>
      <c r="H91" s="29"/>
      <c r="I91" s="29"/>
      <c r="J91" s="29"/>
      <c r="K91" s="29"/>
      <c r="L91" s="29"/>
      <c r="M91" s="29"/>
      <c r="N91" s="29">
        <v>108</v>
      </c>
    </row>
    <row r="92" spans="1:14" s="35" customFormat="1" ht="15">
      <c r="A92" s="54" t="s">
        <v>168</v>
      </c>
      <c r="B92" s="58" t="s">
        <v>164</v>
      </c>
      <c r="C92" s="54" t="s">
        <v>165</v>
      </c>
      <c r="D92" s="54">
        <f>D93+D94+D95</f>
        <v>174</v>
      </c>
      <c r="E92" s="54">
        <f aca="true" t="shared" si="17" ref="E92:N92">E93+E94+E95</f>
        <v>34</v>
      </c>
      <c r="F92" s="54">
        <f t="shared" si="17"/>
        <v>140</v>
      </c>
      <c r="G92" s="54">
        <f t="shared" si="17"/>
        <v>16</v>
      </c>
      <c r="H92" s="54">
        <f t="shared" si="17"/>
        <v>0</v>
      </c>
      <c r="I92" s="54">
        <f t="shared" si="17"/>
        <v>0</v>
      </c>
      <c r="J92" s="54">
        <f t="shared" si="17"/>
        <v>0</v>
      </c>
      <c r="K92" s="54">
        <f t="shared" si="17"/>
        <v>0</v>
      </c>
      <c r="L92" s="54">
        <f t="shared" si="17"/>
        <v>0</v>
      </c>
      <c r="M92" s="54">
        <f t="shared" si="17"/>
        <v>140</v>
      </c>
      <c r="N92" s="54">
        <f t="shared" si="17"/>
        <v>0</v>
      </c>
    </row>
    <row r="93" spans="1:14" s="32" customFormat="1" ht="15">
      <c r="A93" s="29" t="s">
        <v>169</v>
      </c>
      <c r="B93" s="40" t="s">
        <v>166</v>
      </c>
      <c r="C93" s="18" t="s">
        <v>195</v>
      </c>
      <c r="D93" s="59">
        <f>E93+F93</f>
        <v>51</v>
      </c>
      <c r="E93" s="29">
        <v>17</v>
      </c>
      <c r="F93" s="59">
        <f>I93+J93+K93+L93+M93+N93</f>
        <v>34</v>
      </c>
      <c r="G93" s="29">
        <v>8</v>
      </c>
      <c r="H93" s="29"/>
      <c r="I93" s="29"/>
      <c r="J93" s="29"/>
      <c r="K93" s="29"/>
      <c r="L93" s="29"/>
      <c r="M93" s="29">
        <v>34</v>
      </c>
      <c r="N93" s="29"/>
    </row>
    <row r="94" spans="1:14" s="32" customFormat="1" ht="15">
      <c r="A94" s="29" t="s">
        <v>170</v>
      </c>
      <c r="B94" s="40" t="s">
        <v>167</v>
      </c>
      <c r="C94" s="18" t="s">
        <v>195</v>
      </c>
      <c r="D94" s="59">
        <f>E94+F94</f>
        <v>51</v>
      </c>
      <c r="E94" s="29">
        <v>17</v>
      </c>
      <c r="F94" s="59">
        <f>I94+J94+K94+L94+M94+N94</f>
        <v>34</v>
      </c>
      <c r="G94" s="29">
        <v>8</v>
      </c>
      <c r="H94" s="29"/>
      <c r="I94" s="29"/>
      <c r="J94" s="29"/>
      <c r="K94" s="29"/>
      <c r="L94" s="29"/>
      <c r="M94" s="29">
        <v>34</v>
      </c>
      <c r="N94" s="29"/>
    </row>
    <row r="95" spans="1:14" s="32" customFormat="1" ht="15">
      <c r="A95" s="29" t="s">
        <v>171</v>
      </c>
      <c r="B95" s="40" t="s">
        <v>14</v>
      </c>
      <c r="C95" s="18" t="s">
        <v>195</v>
      </c>
      <c r="D95" s="59">
        <f>E95+F95</f>
        <v>72</v>
      </c>
      <c r="E95" s="29"/>
      <c r="F95" s="59">
        <f>I95+J95+K95+L95+M95+N95</f>
        <v>72</v>
      </c>
      <c r="G95" s="29"/>
      <c r="H95" s="29"/>
      <c r="I95" s="29"/>
      <c r="J95" s="29"/>
      <c r="K95" s="29"/>
      <c r="L95" s="29"/>
      <c r="M95" s="29">
        <v>72</v>
      </c>
      <c r="N95" s="29"/>
    </row>
    <row r="96" spans="1:14" s="38" customFormat="1" ht="15">
      <c r="A96" s="56"/>
      <c r="B96" s="64" t="s">
        <v>12</v>
      </c>
      <c r="C96" s="55" t="s">
        <v>203</v>
      </c>
      <c r="D96" s="55">
        <f>D34+D57+D62+D65</f>
        <v>5418</v>
      </c>
      <c r="E96" s="55">
        <f aca="true" t="shared" si="18" ref="E96:N96">E34+E57+E62+E65</f>
        <v>1530</v>
      </c>
      <c r="F96" s="55">
        <f t="shared" si="18"/>
        <v>3888</v>
      </c>
      <c r="G96" s="55">
        <f t="shared" si="18"/>
        <v>1173</v>
      </c>
      <c r="H96" s="55">
        <f t="shared" si="18"/>
        <v>30</v>
      </c>
      <c r="I96" s="55">
        <f t="shared" si="18"/>
        <v>612</v>
      </c>
      <c r="J96" s="55">
        <f t="shared" si="18"/>
        <v>792</v>
      </c>
      <c r="K96" s="55">
        <f t="shared" si="18"/>
        <v>576</v>
      </c>
      <c r="L96" s="55">
        <f t="shared" si="18"/>
        <v>828</v>
      </c>
      <c r="M96" s="55">
        <f t="shared" si="18"/>
        <v>576</v>
      </c>
      <c r="N96" s="55">
        <f t="shared" si="18"/>
        <v>504</v>
      </c>
    </row>
    <row r="97" spans="1:14" s="12" customFormat="1" ht="15">
      <c r="A97" s="13" t="s">
        <v>153</v>
      </c>
      <c r="B97" s="41" t="s">
        <v>154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 t="s">
        <v>122</v>
      </c>
    </row>
    <row r="98" spans="1:17" s="38" customFormat="1" ht="15">
      <c r="A98" s="37" t="s">
        <v>54</v>
      </c>
      <c r="B98" s="36" t="s">
        <v>16</v>
      </c>
      <c r="C98" s="36"/>
      <c r="D98" s="36"/>
      <c r="E98" s="36"/>
      <c r="F98" s="21"/>
      <c r="G98" s="21"/>
      <c r="H98" s="36"/>
      <c r="I98" s="36"/>
      <c r="J98" s="36"/>
      <c r="K98" s="36"/>
      <c r="L98" s="36"/>
      <c r="M98" s="36"/>
      <c r="N98" s="39" t="s">
        <v>123</v>
      </c>
      <c r="O98" s="44"/>
      <c r="P98" s="44"/>
      <c r="Q98" s="44"/>
    </row>
    <row r="99" spans="1:17" ht="18" customHeight="1">
      <c r="A99" s="93" t="s">
        <v>159</v>
      </c>
      <c r="B99" s="94"/>
      <c r="C99" s="94"/>
      <c r="D99" s="95"/>
      <c r="E99" s="89" t="s">
        <v>55</v>
      </c>
      <c r="F99" s="73" t="s">
        <v>56</v>
      </c>
      <c r="G99" s="74"/>
      <c r="H99" s="75"/>
      <c r="I99" s="63">
        <f aca="true" t="shared" si="19" ref="I99:N99">I34+I57+I62+I65-I75-I76-I80-I81-I85-I86-I90-I91-I95</f>
        <v>612</v>
      </c>
      <c r="J99" s="63">
        <f t="shared" si="19"/>
        <v>792</v>
      </c>
      <c r="K99" s="63">
        <f t="shared" si="19"/>
        <v>504</v>
      </c>
      <c r="L99" s="63">
        <f t="shared" si="19"/>
        <v>540</v>
      </c>
      <c r="M99" s="63">
        <f t="shared" si="19"/>
        <v>360</v>
      </c>
      <c r="N99" s="63">
        <f t="shared" si="19"/>
        <v>252</v>
      </c>
      <c r="O99" s="45"/>
      <c r="P99" s="9"/>
      <c r="Q99" s="9"/>
    </row>
    <row r="100" spans="1:17" ht="17.25" customHeight="1">
      <c r="A100" s="96"/>
      <c r="B100" s="97"/>
      <c r="C100" s="97"/>
      <c r="D100" s="98"/>
      <c r="E100" s="90"/>
      <c r="F100" s="73" t="s">
        <v>57</v>
      </c>
      <c r="G100" s="74"/>
      <c r="H100" s="75"/>
      <c r="I100" s="63">
        <f aca="true" t="shared" si="20" ref="I100:N100">I75+I80+I85+I90+I95</f>
        <v>0</v>
      </c>
      <c r="J100" s="63">
        <f t="shared" si="20"/>
        <v>0</v>
      </c>
      <c r="K100" s="63">
        <f t="shared" si="20"/>
        <v>72</v>
      </c>
      <c r="L100" s="63">
        <f t="shared" si="20"/>
        <v>144</v>
      </c>
      <c r="M100" s="63">
        <f t="shared" si="20"/>
        <v>216</v>
      </c>
      <c r="N100" s="63">
        <f t="shared" si="20"/>
        <v>0</v>
      </c>
      <c r="O100" s="45"/>
      <c r="P100" s="9"/>
      <c r="Q100" s="9"/>
    </row>
    <row r="101" spans="1:17" ht="18" customHeight="1">
      <c r="A101" s="96"/>
      <c r="B101" s="97"/>
      <c r="C101" s="97"/>
      <c r="D101" s="98"/>
      <c r="E101" s="90"/>
      <c r="F101" s="73" t="s">
        <v>58</v>
      </c>
      <c r="G101" s="74"/>
      <c r="H101" s="75"/>
      <c r="I101" s="63">
        <f aca="true" t="shared" si="21" ref="I101:N101">I76+I81+I86+I91</f>
        <v>0</v>
      </c>
      <c r="J101" s="63">
        <f t="shared" si="21"/>
        <v>0</v>
      </c>
      <c r="K101" s="63">
        <f t="shared" si="21"/>
        <v>0</v>
      </c>
      <c r="L101" s="63">
        <f t="shared" si="21"/>
        <v>144</v>
      </c>
      <c r="M101" s="63">
        <f t="shared" si="21"/>
        <v>0</v>
      </c>
      <c r="N101" s="63">
        <f t="shared" si="21"/>
        <v>252</v>
      </c>
      <c r="O101" s="45"/>
      <c r="P101" s="9"/>
      <c r="Q101" s="9"/>
    </row>
    <row r="102" spans="1:17" ht="20.25" customHeight="1">
      <c r="A102" s="96"/>
      <c r="B102" s="97"/>
      <c r="C102" s="97"/>
      <c r="D102" s="98"/>
      <c r="E102" s="90"/>
      <c r="F102" s="73" t="s">
        <v>124</v>
      </c>
      <c r="G102" s="74"/>
      <c r="H102" s="75"/>
      <c r="I102" s="61"/>
      <c r="J102" s="61"/>
      <c r="K102" s="61"/>
      <c r="L102" s="61"/>
      <c r="M102" s="61"/>
      <c r="N102" s="61">
        <v>144</v>
      </c>
      <c r="O102" s="45"/>
      <c r="P102" s="9"/>
      <c r="Q102" s="9"/>
    </row>
    <row r="103" spans="1:17" ht="18.75" customHeight="1">
      <c r="A103" s="96"/>
      <c r="B103" s="97"/>
      <c r="C103" s="97"/>
      <c r="D103" s="98"/>
      <c r="E103" s="90"/>
      <c r="F103" s="73" t="s">
        <v>59</v>
      </c>
      <c r="G103" s="74"/>
      <c r="H103" s="75"/>
      <c r="I103" s="61">
        <v>0</v>
      </c>
      <c r="J103" s="61">
        <v>3</v>
      </c>
      <c r="K103" s="61">
        <v>3</v>
      </c>
      <c r="L103" s="61">
        <v>3</v>
      </c>
      <c r="M103" s="61">
        <v>2</v>
      </c>
      <c r="N103" s="61">
        <v>2</v>
      </c>
      <c r="O103" s="45"/>
      <c r="P103" s="9"/>
      <c r="Q103" s="9"/>
    </row>
    <row r="104" spans="1:17" ht="18" customHeight="1">
      <c r="A104" s="96"/>
      <c r="B104" s="97"/>
      <c r="C104" s="97"/>
      <c r="D104" s="98"/>
      <c r="E104" s="90"/>
      <c r="F104" s="73" t="s">
        <v>60</v>
      </c>
      <c r="G104" s="74"/>
      <c r="H104" s="75"/>
      <c r="I104" s="61">
        <v>0</v>
      </c>
      <c r="J104" s="61">
        <v>10</v>
      </c>
      <c r="K104" s="61">
        <v>2</v>
      </c>
      <c r="L104" s="61">
        <v>8</v>
      </c>
      <c r="M104" s="61">
        <v>3</v>
      </c>
      <c r="N104" s="61">
        <v>7</v>
      </c>
      <c r="O104" s="45"/>
      <c r="P104" s="9"/>
      <c r="Q104" s="9"/>
    </row>
    <row r="105" spans="1:17" ht="18.75" customHeight="1">
      <c r="A105" s="99"/>
      <c r="B105" s="100"/>
      <c r="C105" s="100"/>
      <c r="D105" s="101"/>
      <c r="E105" s="91"/>
      <c r="F105" s="73" t="s">
        <v>61</v>
      </c>
      <c r="G105" s="74"/>
      <c r="H105" s="75"/>
      <c r="I105" s="42">
        <v>0</v>
      </c>
      <c r="J105" s="42">
        <v>0</v>
      </c>
      <c r="K105" s="42">
        <v>1</v>
      </c>
      <c r="L105" s="42">
        <v>1</v>
      </c>
      <c r="M105" s="42">
        <v>1</v>
      </c>
      <c r="N105" s="42">
        <v>0</v>
      </c>
      <c r="O105" s="45"/>
      <c r="P105" s="9"/>
      <c r="Q105" s="9"/>
    </row>
    <row r="106" spans="15:17" ht="15">
      <c r="O106" s="9"/>
      <c r="P106" s="9"/>
      <c r="Q106" s="9"/>
    </row>
    <row r="107" spans="15:17" ht="15">
      <c r="O107" s="9"/>
      <c r="P107" s="9"/>
      <c r="Q107" s="9"/>
    </row>
  </sheetData>
  <sheetProtection/>
  <mergeCells count="69">
    <mergeCell ref="M31:M32"/>
    <mergeCell ref="N31:N32"/>
    <mergeCell ref="H11:N11"/>
    <mergeCell ref="K30:L30"/>
    <mergeCell ref="K28:L28"/>
    <mergeCell ref="M28:N28"/>
    <mergeCell ref="M30:N30"/>
    <mergeCell ref="I26:N27"/>
    <mergeCell ref="J21:K21"/>
    <mergeCell ref="J22:K22"/>
    <mergeCell ref="D26:H26"/>
    <mergeCell ref="J23:K23"/>
    <mergeCell ref="J31:J32"/>
    <mergeCell ref="K31:K32"/>
    <mergeCell ref="L18:L19"/>
    <mergeCell ref="I30:J30"/>
    <mergeCell ref="I28:J28"/>
    <mergeCell ref="J20:K20"/>
    <mergeCell ref="L31:L32"/>
    <mergeCell ref="E21:F21"/>
    <mergeCell ref="E18:G18"/>
    <mergeCell ref="E19:F19"/>
    <mergeCell ref="B26:B32"/>
    <mergeCell ref="C26:C32"/>
    <mergeCell ref="A26:A32"/>
    <mergeCell ref="F27:H27"/>
    <mergeCell ref="F28:H28"/>
    <mergeCell ref="F29:F32"/>
    <mergeCell ref="H29:H32"/>
    <mergeCell ref="M21:N21"/>
    <mergeCell ref="F101:H101"/>
    <mergeCell ref="C20:D20"/>
    <mergeCell ref="C21:D21"/>
    <mergeCell ref="C22:D22"/>
    <mergeCell ref="C23:D23"/>
    <mergeCell ref="D27:D32"/>
    <mergeCell ref="E27:E32"/>
    <mergeCell ref="G29:G32"/>
    <mergeCell ref="E20:F20"/>
    <mergeCell ref="I31:I32"/>
    <mergeCell ref="F104:H104"/>
    <mergeCell ref="F105:H105"/>
    <mergeCell ref="A99:D105"/>
    <mergeCell ref="A6:N6"/>
    <mergeCell ref="A7:N7"/>
    <mergeCell ref="A8:N8"/>
    <mergeCell ref="A9:N9"/>
    <mergeCell ref="H15:N15"/>
    <mergeCell ref="M20:N20"/>
    <mergeCell ref="H22:I22"/>
    <mergeCell ref="M22:N22"/>
    <mergeCell ref="M23:N23"/>
    <mergeCell ref="E99:E105"/>
    <mergeCell ref="F99:H99"/>
    <mergeCell ref="F100:H100"/>
    <mergeCell ref="F103:H103"/>
    <mergeCell ref="H23:I23"/>
    <mergeCell ref="E22:F22"/>
    <mergeCell ref="E23:F23"/>
    <mergeCell ref="C45:C46"/>
    <mergeCell ref="M18:N19"/>
    <mergeCell ref="F102:H102"/>
    <mergeCell ref="A18:A19"/>
    <mergeCell ref="B18:B19"/>
    <mergeCell ref="C18:D19"/>
    <mergeCell ref="H18:I19"/>
    <mergeCell ref="J18:K19"/>
    <mergeCell ref="H20:I20"/>
    <mergeCell ref="H21:I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2015-07-11T07:08:53Z</cp:lastPrinted>
  <dcterms:created xsi:type="dcterms:W3CDTF">2015-05-18T08:12:45Z</dcterms:created>
  <dcterms:modified xsi:type="dcterms:W3CDTF">2017-12-04T08:44:27Z</dcterms:modified>
  <cp:category/>
  <cp:version/>
  <cp:contentType/>
  <cp:contentStatus/>
</cp:coreProperties>
</file>