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<sst xmlns="http://schemas.openxmlformats.org/spreadsheetml/2006/main" count="314" uniqueCount="254">
  <si>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</si>
  <si>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</si>
  <si>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</si>
  <si>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</si>
  <si>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</si>
  <si>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</si>
  <si>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</si>
  <si>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</si>
  <si>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</si>
  <si>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</si>
  <si>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</si>
  <si>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</si>
  <si>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</si>
  <si>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</si>
  <si>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</si>
  <si>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</si>
  <si>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</si>
  <si>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всего занятий </t>
  </si>
  <si>
    <t>1 сем.</t>
  </si>
  <si>
    <t>2 сем.</t>
  </si>
  <si>
    <t>Кол-во недель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</si>
  <si>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</si>
  <si>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</si>
  <si>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</si>
  <si>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</si>
  <si>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</si>
  <si>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</si>
  <si>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</si>
  <si>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</si>
  <si>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</si>
  <si>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</si>
  <si>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</si>
  <si>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</si>
  <si>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</si>
  <si>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</si>
  <si>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</si>
  <si>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</si>
  <si>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</si>
  <si>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</si>
  <si>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</si>
  <si>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</si>
  <si>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</si>
  <si>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</si>
  <si>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</si>
  <si>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</si>
  <si>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ОУДП.01</t>
  </si>
  <si>
    <t>ОУДП.02</t>
  </si>
  <si>
    <t>ОУДП.03</t>
  </si>
  <si>
    <t>УДД.01</t>
  </si>
  <si>
    <t>3 сем.</t>
  </si>
  <si>
    <t>4 сем.</t>
  </si>
  <si>
    <t>5 сем.</t>
  </si>
  <si>
    <t>6 сем.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</si>
  <si>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</si>
  <si>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</si>
  <si>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</si>
  <si>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</si>
  <si>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ОГСЭ.00</t>
  </si>
  <si>
    <t xml:space="preserve">Общий гуманитарный и социально-экономический цикл </t>
  </si>
  <si>
    <t>ЕН.00</t>
  </si>
  <si>
    <t>Математический и общий естественнонаучный цикл</t>
  </si>
  <si>
    <t>ПМ.01</t>
  </si>
  <si>
    <t>Общепрофессиональные дисциплины</t>
  </si>
  <si>
    <t xml:space="preserve">Профессиональный  цикл </t>
  </si>
  <si>
    <t xml:space="preserve">Психология </t>
  </si>
  <si>
    <t>Утверждаю</t>
  </si>
  <si>
    <t>Директор ГБОУ ПОО "ЗТТиЭ"</t>
  </si>
  <si>
    <t>___________ М.Н.Пономарёва</t>
  </si>
  <si>
    <t>"____" _________ 2017 г.</t>
  </si>
  <si>
    <t xml:space="preserve">образовательной программы среднего профессионального образования </t>
  </si>
  <si>
    <t xml:space="preserve">по специальности среднего профессионального образования </t>
  </si>
  <si>
    <t xml:space="preserve">IV курс </t>
  </si>
  <si>
    <t xml:space="preserve">Объем образовательной нагрузки </t>
  </si>
  <si>
    <t>Учебная нагрузка обучающихся (час.)</t>
  </si>
  <si>
    <t xml:space="preserve">самостоятельная учебная работа </t>
  </si>
  <si>
    <t xml:space="preserve">Нагрузка во  взаимодействии с преподавателем </t>
  </si>
  <si>
    <t>По учебным дисциплинам и МДК</t>
  </si>
  <si>
    <t>Теоретического обучения</t>
  </si>
  <si>
    <t xml:space="preserve">По практикам производственной и учебной </t>
  </si>
  <si>
    <t xml:space="preserve">Консультации </t>
  </si>
  <si>
    <t>Промежуточная аттестация</t>
  </si>
  <si>
    <t xml:space="preserve">Распределение обязательной наудиторной нагрузки </t>
  </si>
  <si>
    <t>7 сем.</t>
  </si>
  <si>
    <t>8 сем.</t>
  </si>
  <si>
    <t xml:space="preserve">Нормативный срок обучения - 3 года 10 месяцев </t>
  </si>
  <si>
    <t>при реализации программы среднего  общего образования</t>
  </si>
  <si>
    <t xml:space="preserve">23.02.07 Техническое обслуживание и ремонт двигателей, систем и агрегатов автомобилей </t>
  </si>
  <si>
    <t>Квалификация: специалист</t>
  </si>
  <si>
    <t>Профиль получаемого профессионального образования - технический</t>
  </si>
  <si>
    <t>курсовых работ (проектов)</t>
  </si>
  <si>
    <t xml:space="preserve">I курс </t>
  </si>
  <si>
    <t>ОУДБ.01</t>
  </si>
  <si>
    <t>ОУДБ.02</t>
  </si>
  <si>
    <t>ОУДБ.03</t>
  </si>
  <si>
    <t xml:space="preserve">Иностранный язык </t>
  </si>
  <si>
    <t>ОУДБ.04</t>
  </si>
  <si>
    <t xml:space="preserve">История </t>
  </si>
  <si>
    <t>ОУДБ.05</t>
  </si>
  <si>
    <t>ОУДБ.06</t>
  </si>
  <si>
    <t xml:space="preserve">Химия </t>
  </si>
  <si>
    <t>ОУДБ.07</t>
  </si>
  <si>
    <t>Биология</t>
  </si>
  <si>
    <t>ОУДБ.08</t>
  </si>
  <si>
    <t xml:space="preserve">География </t>
  </si>
  <si>
    <t>ОУДБ.09</t>
  </si>
  <si>
    <t xml:space="preserve">Экология </t>
  </si>
  <si>
    <t>ОУДБ.10</t>
  </si>
  <si>
    <t xml:space="preserve">Физическая культура </t>
  </si>
  <si>
    <t>ОУДБ.11</t>
  </si>
  <si>
    <t xml:space="preserve">Основы безопасности жизнедеятельности </t>
  </si>
  <si>
    <t xml:space="preserve">Физика </t>
  </si>
  <si>
    <t xml:space="preserve">Основы философии </t>
  </si>
  <si>
    <t xml:space="preserve">Иностранный язык в профессиональной деятельности </t>
  </si>
  <si>
    <t>Психология общения</t>
  </si>
  <si>
    <t>ОГСЭ.01</t>
  </si>
  <si>
    <t>ОГСЭ.02</t>
  </si>
  <si>
    <t>ОГСЭ.03</t>
  </si>
  <si>
    <t>ОГСЭ.04</t>
  </si>
  <si>
    <t>ОГСЭ.05</t>
  </si>
  <si>
    <t xml:space="preserve">Математика </t>
  </si>
  <si>
    <t>ЕН.01</t>
  </si>
  <si>
    <t>ЕН.02</t>
  </si>
  <si>
    <t>ЕН.03</t>
  </si>
  <si>
    <t xml:space="preserve">Инженерная графика </t>
  </si>
  <si>
    <t>Техническая механика</t>
  </si>
  <si>
    <t xml:space="preserve">Электротехника и электроника </t>
  </si>
  <si>
    <t>Материаловедение</t>
  </si>
  <si>
    <t xml:space="preserve">Метрология, стандартизация, сертификация </t>
  </si>
  <si>
    <t xml:space="preserve">Информационные технологии в профессиональной деятельности </t>
  </si>
  <si>
    <t>Правовое обеспечение профессиональной деятельности</t>
  </si>
  <si>
    <t xml:space="preserve">Охрана труда </t>
  </si>
  <si>
    <t xml:space="preserve">Безопасность жизнедеятельности </t>
  </si>
  <si>
    <t xml:space="preserve">Техническое обслуживание и ремонт автотранспортных средств </t>
  </si>
  <si>
    <t xml:space="preserve">Устройство автомобилей </t>
  </si>
  <si>
    <t xml:space="preserve">Автомобильные эксплуатационные материалы </t>
  </si>
  <si>
    <t xml:space="preserve">Технологические процессы технического обслуживания и ремонта автомобилей </t>
  </si>
  <si>
    <t xml:space="preserve">Техническое обслуживание и ремонт автомобильных двигателей </t>
  </si>
  <si>
    <t xml:space="preserve">Техническое обслуживание и ремонт электрооборудования и электронных систем автомобилей </t>
  </si>
  <si>
    <t xml:space="preserve">Техническое обслуживание и ремонт шасси автомобилей </t>
  </si>
  <si>
    <t xml:space="preserve">Ремонт кузовов автомобилей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</si>
  <si>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</si>
  <si>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</si>
  <si>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</si>
  <si>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</si>
  <si>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</si>
  <si>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</si>
  <si>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</si>
  <si>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</si>
  <si>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</si>
  <si>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</si>
  <si>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</si>
  <si>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</si>
  <si>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</si>
  <si>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</si>
  <si>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</si>
  <si>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</si>
  <si>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</si>
  <si>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ПП.01</t>
  </si>
  <si>
    <t>ПМ.02</t>
  </si>
  <si>
    <t xml:space="preserve">Организация процессов по техническому обслуживанию и ремонту автотранспортных средств </t>
  </si>
  <si>
    <t xml:space="preserve">Техническая документация </t>
  </si>
  <si>
    <t xml:space="preserve">Управление процессом технического обслуживания и ремонта автомобилей </t>
  </si>
  <si>
    <t xml:space="preserve">Управление коллективом исполнителей </t>
  </si>
  <si>
    <t>МДК.02.01</t>
  </si>
  <si>
    <t>МДК.02.02</t>
  </si>
  <si>
    <t>МДК.02.03</t>
  </si>
  <si>
    <t>УП.02</t>
  </si>
  <si>
    <t>ПП.02</t>
  </si>
  <si>
    <t>ПМ.03</t>
  </si>
  <si>
    <t xml:space="preserve">Организация процессов модернизации и модификации автотранспортных средств </t>
  </si>
  <si>
    <t xml:space="preserve">Особенности конструкций автотранспортных средств </t>
  </si>
  <si>
    <t xml:space="preserve">Организация работ по модернизации автотранспортых средств </t>
  </si>
  <si>
    <t xml:space="preserve">Тюнинг автомобилей </t>
  </si>
  <si>
    <t xml:space="preserve">Производственное оборудование </t>
  </si>
  <si>
    <t>ПМ.04</t>
  </si>
  <si>
    <t xml:space="preserve">Выполнение работ по одной или нескольким профессиям рабочих, должностям служащих </t>
  </si>
  <si>
    <t xml:space="preserve">Выполнение работ по профессии 18511 Слесарь по ремонту автомобилей </t>
  </si>
  <si>
    <t>УП.03</t>
  </si>
  <si>
    <t>ПП.03</t>
  </si>
  <si>
    <t xml:space="preserve">МДК.04.01 </t>
  </si>
  <si>
    <t>УП.04</t>
  </si>
  <si>
    <t>ПП.04</t>
  </si>
  <si>
    <t>МДК.03.01</t>
  </si>
  <si>
    <t>МДК.03.02</t>
  </si>
  <si>
    <t>МДК.03.03</t>
  </si>
  <si>
    <t>МДК.03.04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</si>
  <si>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</si>
  <si>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</si>
  <si>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</si>
  <si>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</si>
  <si>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</si>
  <si>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 xml:space="preserve">МДК.05.02 </t>
  </si>
  <si>
    <t>УП.05</t>
  </si>
  <si>
    <t>Государственная итоговая аттестация (ДЭ)</t>
  </si>
  <si>
    <t xml:space="preserve">Государственная итоговая аттестация </t>
  </si>
  <si>
    <t>Преддипломная практика</t>
  </si>
  <si>
    <t>ПДП</t>
  </si>
  <si>
    <t xml:space="preserve">                              Самостоятельная работа </t>
  </si>
  <si>
    <t>преддипломной практики</t>
  </si>
  <si>
    <t>4 нед.</t>
  </si>
  <si>
    <t>6 нед.</t>
  </si>
  <si>
    <t>Астрономия</t>
  </si>
  <si>
    <t>Обществознание (включая экономику и право)</t>
  </si>
  <si>
    <t>ОУДБ.12</t>
  </si>
  <si>
    <t>СР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</si>
  <si>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</si>
  <si>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</si>
  <si>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</t>
  </si>
  <si>
    <t>Зачеты</t>
  </si>
  <si>
    <t>Экзамены</t>
  </si>
  <si>
    <t>Итого</t>
  </si>
  <si>
    <t>Русский язык и культура речи</t>
  </si>
  <si>
    <t>ОГСЭ.06</t>
  </si>
  <si>
    <t>Э (2с)</t>
  </si>
  <si>
    <t>З (2с)</t>
  </si>
  <si>
    <t>З* (2с)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</si>
  <si>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З (1,2с)</t>
    </r>
  </si>
  <si>
    <t>1э</t>
  </si>
  <si>
    <t>9з</t>
  </si>
  <si>
    <t>2э</t>
  </si>
  <si>
    <t>1з</t>
  </si>
  <si>
    <t>3з</t>
  </si>
  <si>
    <t>Э (3с)</t>
  </si>
  <si>
    <t>Э (8с)</t>
  </si>
  <si>
    <t>З (6с)</t>
  </si>
  <si>
    <t>З,З,З,З,З,З (3-8с)</t>
  </si>
  <si>
    <t>З (4с)</t>
  </si>
  <si>
    <t>З (3с)</t>
  </si>
  <si>
    <t>10з</t>
  </si>
  <si>
    <t>3э</t>
  </si>
  <si>
    <t>0э</t>
  </si>
  <si>
    <t>Э (4с)</t>
  </si>
  <si>
    <t>Э (6с)</t>
  </si>
  <si>
    <t>З (7с)</t>
  </si>
  <si>
    <t>Э (5с)</t>
  </si>
  <si>
    <t>5э</t>
  </si>
  <si>
    <t>4з</t>
  </si>
  <si>
    <t>З (8с)</t>
  </si>
  <si>
    <t>З* (8с)</t>
  </si>
  <si>
    <t>Э(м) (8с)</t>
  </si>
  <si>
    <t>Э* (7с)</t>
  </si>
  <si>
    <t>Э* (8с)</t>
  </si>
  <si>
    <t>Э(м) (5с)</t>
  </si>
  <si>
    <t>З (5с)</t>
  </si>
  <si>
    <t>Э (7с)</t>
  </si>
  <si>
    <t>З* (7с)</t>
  </si>
  <si>
    <r>
      <t xml:space="preserve">Консультации </t>
    </r>
    <r>
      <rPr>
        <sz val="11"/>
        <rFont val="Calibri"/>
        <family val="2"/>
      </rPr>
      <t xml:space="preserve">по 4 часа на 1 человека.                                                                             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обучения по специальности                                                                                                                                                                                                                                                                                                                       1.1. Дипломный проект: выполнение дипломного проекта с 39 по 42 неделю (4 нед.)                                                                                                                                                        Защита дипломного проекта 43 неделя  (1 нед.)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демонстрационного экзамена 38 неделя (1 нед.)</t>
    </r>
  </si>
  <si>
    <t>Э(м) (7с )</t>
  </si>
  <si>
    <t>9э</t>
  </si>
  <si>
    <t>14э</t>
  </si>
  <si>
    <t>19э</t>
  </si>
  <si>
    <t>15з</t>
  </si>
  <si>
    <t>19з</t>
  </si>
  <si>
    <t>35з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</si>
</sst>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3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9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33" borderId="20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50" fillId="33" borderId="17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50" fillId="35" borderId="17" xfId="0" applyFont="1" applyFill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5" xfId="0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28"/>
  <sheetViews>
    <sheetView tabSelected="1" zoomScale="75" zoomScaleNormal="75" zoomScalePageLayoutView="0" workbookViewId="0" topLeftCell="A1">
      <selection activeCell="A117" sqref="A117:E123"/>
    </sheetView>
  </sheetViews>
  <sheetFormatPr defaultColWidth="9.140625" defaultRowHeight="15"/>
  <cols>
    <col min="1" max="1" width="12.8515625" style="0" customWidth="1"/>
    <col min="2" max="2" width="83.57421875" style="0" customWidth="1"/>
    <col min="3" max="3" width="15.8515625" style="0" customWidth="1"/>
    <col min="4" max="4" width="13.00390625" style="0" customWidth="1"/>
    <col min="5" max="5" width="15.140625" style="0" customWidth="1"/>
    <col min="6" max="6" width="7.8515625" style="0" customWidth="1"/>
    <col min="7" max="7" width="10.421875" style="35" customWidth="1"/>
    <col min="8" max="8" width="12.421875" style="10" customWidth="1"/>
    <col min="9" max="10" width="8.00390625" style="10" customWidth="1"/>
    <col min="11" max="11" width="9.140625" style="10" customWidth="1"/>
    <col min="12" max="12" width="7.57421875" style="10" customWidth="1"/>
    <col min="13" max="13" width="11.28125" style="0" customWidth="1"/>
    <col min="14" max="14" width="7.421875" style="0" customWidth="1"/>
    <col min="15" max="15" width="8.57421875" style="0" customWidth="1"/>
    <col min="16" max="16" width="6.8515625" style="0" customWidth="1"/>
    <col min="17" max="18" width="7.28125" style="0" customWidth="1"/>
    <col min="19" max="19" width="7.7109375" style="0" customWidth="1"/>
    <col min="20" max="20" width="6.00390625" style="0" customWidth="1"/>
    <col min="21" max="21" width="6.8515625" style="0" customWidth="1"/>
    <col min="22" max="23" width="7.00390625" style="0" customWidth="1"/>
    <col min="24" max="24" width="6.8515625" style="0" customWidth="1"/>
    <col min="25" max="26" width="6.00390625" style="0" customWidth="1"/>
  </cols>
  <sheetData>
    <row r="1" spans="1:24" ht="15">
      <c r="A1" s="10"/>
      <c r="B1" s="10"/>
      <c r="C1" s="10"/>
      <c r="D1" s="10"/>
      <c r="E1" s="10"/>
      <c r="F1" s="10"/>
      <c r="G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39"/>
      <c r="B2" s="10"/>
      <c r="C2" s="10"/>
      <c r="D2" s="10"/>
      <c r="E2" s="10"/>
      <c r="F2" s="10"/>
      <c r="G2" s="10"/>
      <c r="M2" s="10"/>
      <c r="N2" s="10"/>
      <c r="O2" s="10"/>
      <c r="P2" s="10"/>
      <c r="Q2" s="10"/>
      <c r="R2" s="10"/>
      <c r="S2" s="10" t="s">
        <v>65</v>
      </c>
      <c r="T2" s="10"/>
      <c r="U2" s="10"/>
      <c r="V2" s="10"/>
      <c r="W2" s="10"/>
      <c r="X2" s="10"/>
    </row>
    <row r="3" spans="1:24" ht="15">
      <c r="A3" s="10"/>
      <c r="B3" s="10"/>
      <c r="C3" s="10"/>
      <c r="D3" s="10"/>
      <c r="E3" s="10"/>
      <c r="F3" s="10"/>
      <c r="G3" s="10"/>
      <c r="M3" s="10"/>
      <c r="N3" s="10"/>
      <c r="O3" s="10"/>
      <c r="P3" s="10"/>
      <c r="Q3" s="10"/>
      <c r="R3" s="10"/>
      <c r="S3" s="10" t="s">
        <v>66</v>
      </c>
      <c r="T3" s="10"/>
      <c r="U3" s="10"/>
      <c r="V3" s="10"/>
      <c r="W3" s="10"/>
      <c r="X3" s="10"/>
    </row>
    <row r="4" spans="1:24" ht="15">
      <c r="A4" s="10"/>
      <c r="B4" s="10"/>
      <c r="C4" s="10"/>
      <c r="D4" s="10"/>
      <c r="E4" s="10"/>
      <c r="F4" s="10"/>
      <c r="G4" s="10"/>
      <c r="M4" s="10"/>
      <c r="N4" s="10"/>
      <c r="O4" s="10"/>
      <c r="P4" s="10"/>
      <c r="Q4" s="10"/>
      <c r="R4" s="10"/>
      <c r="S4" s="10" t="s">
        <v>67</v>
      </c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M5" s="10"/>
      <c r="N5" s="10"/>
      <c r="O5" s="10"/>
      <c r="P5" s="10"/>
      <c r="Q5" s="10"/>
      <c r="R5" s="10"/>
      <c r="S5" s="10" t="s">
        <v>68</v>
      </c>
      <c r="T5" s="10"/>
      <c r="U5" s="10"/>
      <c r="V5" s="10"/>
      <c r="W5" s="10"/>
      <c r="X5" s="10"/>
    </row>
    <row r="6" spans="1:24" ht="15">
      <c r="A6" s="177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10"/>
    </row>
    <row r="7" spans="1:24" ht="15">
      <c r="A7" s="157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08"/>
    </row>
    <row r="8" spans="1:24" ht="15">
      <c r="A8" s="178" t="s">
        <v>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10"/>
    </row>
    <row r="9" spans="1:24" ht="15">
      <c r="A9" s="157" t="s">
        <v>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07"/>
    </row>
    <row r="10" spans="1:24" ht="15">
      <c r="A10" s="157" t="s">
        <v>86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07"/>
    </row>
    <row r="11" spans="1:24" ht="15">
      <c r="A11" s="10"/>
      <c r="B11" s="10"/>
      <c r="C11" s="10"/>
      <c r="D11" s="10"/>
      <c r="E11" s="10"/>
      <c r="F11" s="10"/>
      <c r="G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3.75" customHeight="1">
      <c r="A12" s="10"/>
      <c r="B12" s="10"/>
      <c r="C12" s="10"/>
      <c r="D12" s="10"/>
      <c r="E12" s="10"/>
      <c r="F12" s="10"/>
      <c r="G12" s="10"/>
      <c r="M12" s="169" t="s">
        <v>87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09"/>
    </row>
    <row r="13" spans="1:24" ht="15">
      <c r="A13" s="10"/>
      <c r="B13" s="10"/>
      <c r="C13" s="10"/>
      <c r="D13" s="10"/>
      <c r="E13" s="10"/>
      <c r="F13" s="10"/>
      <c r="G13" s="10"/>
      <c r="M13" s="10" t="s">
        <v>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>
      <c r="A14" s="10"/>
      <c r="B14" s="10"/>
      <c r="C14" s="10"/>
      <c r="D14" s="10"/>
      <c r="E14" s="10"/>
      <c r="F14" s="10"/>
      <c r="G14" s="10"/>
      <c r="M14" s="10" t="s">
        <v>84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0"/>
      <c r="B15" s="10"/>
      <c r="C15" s="10"/>
      <c r="D15" s="10"/>
      <c r="E15" s="10"/>
      <c r="F15" s="10"/>
      <c r="G15" s="10"/>
      <c r="M15" s="10" t="s">
        <v>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8" customHeight="1">
      <c r="A16" s="10"/>
      <c r="B16" s="10"/>
      <c r="C16" s="10"/>
      <c r="D16" s="10"/>
      <c r="E16" s="10"/>
      <c r="F16" s="10"/>
      <c r="G16" s="10"/>
      <c r="M16" s="169" t="s">
        <v>88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09"/>
    </row>
    <row r="17" spans="1:24" ht="15">
      <c r="A17" s="10"/>
      <c r="B17" s="10"/>
      <c r="C17" s="10"/>
      <c r="D17" s="10"/>
      <c r="E17" s="10"/>
      <c r="F17" s="10"/>
      <c r="G17" s="10"/>
      <c r="M17" s="40" t="s">
        <v>85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41" t="s">
        <v>4</v>
      </c>
      <c r="B18" s="10"/>
      <c r="C18" s="10"/>
      <c r="D18" s="10"/>
      <c r="E18" s="10"/>
      <c r="F18" s="10"/>
      <c r="G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2" customFormat="1" ht="48" customHeight="1">
      <c r="A19" s="174" t="s">
        <v>5</v>
      </c>
      <c r="B19" s="128" t="s">
        <v>10</v>
      </c>
      <c r="C19" s="141" t="s">
        <v>11</v>
      </c>
      <c r="D19" s="142"/>
      <c r="E19" s="143"/>
      <c r="F19" s="141" t="s">
        <v>54</v>
      </c>
      <c r="G19" s="142"/>
      <c r="H19" s="142"/>
      <c r="I19" s="142"/>
      <c r="J19" s="142"/>
      <c r="K19" s="142"/>
      <c r="L19" s="143"/>
      <c r="M19" s="141" t="s">
        <v>12</v>
      </c>
      <c r="N19" s="143"/>
      <c r="O19" s="141" t="s">
        <v>194</v>
      </c>
      <c r="P19" s="142"/>
      <c r="Q19" s="170"/>
      <c r="R19" s="202" t="s">
        <v>22</v>
      </c>
      <c r="S19" s="203"/>
      <c r="T19" s="170"/>
      <c r="U19" s="141" t="s">
        <v>23</v>
      </c>
      <c r="V19" s="142"/>
      <c r="W19" s="143"/>
      <c r="X19" s="112"/>
    </row>
    <row r="20" spans="1:24" s="2" customFormat="1" ht="48" customHeight="1">
      <c r="A20" s="175"/>
      <c r="B20" s="176"/>
      <c r="C20" s="144"/>
      <c r="D20" s="145"/>
      <c r="E20" s="146"/>
      <c r="F20" s="125" t="s">
        <v>55</v>
      </c>
      <c r="G20" s="127"/>
      <c r="H20" s="179" t="s">
        <v>56</v>
      </c>
      <c r="I20" s="173"/>
      <c r="J20" s="173"/>
      <c r="K20" s="173"/>
      <c r="L20" s="173"/>
      <c r="M20" s="144"/>
      <c r="N20" s="146"/>
      <c r="O20" s="153"/>
      <c r="P20" s="171"/>
      <c r="Q20" s="172"/>
      <c r="R20" s="153"/>
      <c r="S20" s="171"/>
      <c r="T20" s="172"/>
      <c r="U20" s="144"/>
      <c r="V20" s="145"/>
      <c r="W20" s="146"/>
      <c r="X20" s="112"/>
    </row>
    <row r="21" spans="1:27" ht="15">
      <c r="A21" s="42" t="s">
        <v>6</v>
      </c>
      <c r="B21" s="60">
        <v>39</v>
      </c>
      <c r="C21" s="147">
        <v>0</v>
      </c>
      <c r="D21" s="130"/>
      <c r="E21" s="124"/>
      <c r="F21" s="147">
        <v>0</v>
      </c>
      <c r="G21" s="155"/>
      <c r="H21" s="147">
        <v>0</v>
      </c>
      <c r="I21" s="154"/>
      <c r="J21" s="154"/>
      <c r="K21" s="154"/>
      <c r="L21" s="155"/>
      <c r="M21" s="147">
        <v>2</v>
      </c>
      <c r="N21" s="155"/>
      <c r="O21" s="147">
        <v>0</v>
      </c>
      <c r="P21" s="154"/>
      <c r="Q21" s="155"/>
      <c r="R21" s="147">
        <v>11</v>
      </c>
      <c r="S21" s="130"/>
      <c r="T21" s="124"/>
      <c r="U21" s="147">
        <f>B21+C21+F21+H21+M21+O21+R21</f>
        <v>52</v>
      </c>
      <c r="V21" s="154"/>
      <c r="W21" s="155"/>
      <c r="X21" s="113"/>
      <c r="Y21" s="5"/>
      <c r="Z21" s="5"/>
      <c r="AA21" s="6"/>
    </row>
    <row r="22" spans="1:27" ht="15">
      <c r="A22" s="42" t="s">
        <v>7</v>
      </c>
      <c r="B22" s="60">
        <v>34</v>
      </c>
      <c r="C22" s="147">
        <v>6</v>
      </c>
      <c r="D22" s="130"/>
      <c r="E22" s="124"/>
      <c r="F22" s="147">
        <v>0</v>
      </c>
      <c r="G22" s="155"/>
      <c r="H22" s="147">
        <v>0</v>
      </c>
      <c r="I22" s="154"/>
      <c r="J22" s="154"/>
      <c r="K22" s="154"/>
      <c r="L22" s="155"/>
      <c r="M22" s="147">
        <v>2</v>
      </c>
      <c r="N22" s="155"/>
      <c r="O22" s="147">
        <v>0</v>
      </c>
      <c r="P22" s="154"/>
      <c r="Q22" s="155"/>
      <c r="R22" s="147">
        <v>10</v>
      </c>
      <c r="S22" s="130"/>
      <c r="T22" s="124"/>
      <c r="U22" s="147">
        <f>B22+C22+F22+H22+M22+O22+R22</f>
        <v>52</v>
      </c>
      <c r="V22" s="154"/>
      <c r="W22" s="155"/>
      <c r="X22" s="113"/>
      <c r="Y22" s="5"/>
      <c r="Z22" s="5"/>
      <c r="AA22" s="6"/>
    </row>
    <row r="23" spans="1:27" ht="15">
      <c r="A23" s="42" t="s">
        <v>8</v>
      </c>
      <c r="B23" s="60">
        <v>26</v>
      </c>
      <c r="C23" s="147">
        <v>5</v>
      </c>
      <c r="D23" s="130"/>
      <c r="E23" s="124"/>
      <c r="F23" s="147">
        <v>8</v>
      </c>
      <c r="G23" s="155"/>
      <c r="H23" s="147">
        <v>0</v>
      </c>
      <c r="I23" s="154"/>
      <c r="J23" s="154"/>
      <c r="K23" s="154"/>
      <c r="L23" s="155"/>
      <c r="M23" s="147">
        <v>2</v>
      </c>
      <c r="N23" s="155"/>
      <c r="O23" s="147">
        <v>0</v>
      </c>
      <c r="P23" s="154"/>
      <c r="Q23" s="155"/>
      <c r="R23" s="147">
        <v>11</v>
      </c>
      <c r="S23" s="130"/>
      <c r="T23" s="124"/>
      <c r="U23" s="147">
        <f>B23+C23+F23+H23+M23+O23+R23</f>
        <v>52</v>
      </c>
      <c r="V23" s="154"/>
      <c r="W23" s="155"/>
      <c r="X23" s="113"/>
      <c r="Y23" s="36"/>
      <c r="Z23" s="36"/>
      <c r="AA23" s="37"/>
    </row>
    <row r="24" spans="1:27" ht="15">
      <c r="A24" s="63" t="s">
        <v>71</v>
      </c>
      <c r="B24" s="60">
        <v>17</v>
      </c>
      <c r="C24" s="147">
        <v>5</v>
      </c>
      <c r="D24" s="130"/>
      <c r="E24" s="124"/>
      <c r="F24" s="147">
        <v>7</v>
      </c>
      <c r="G24" s="124"/>
      <c r="H24" s="147">
        <v>4</v>
      </c>
      <c r="I24" s="154"/>
      <c r="J24" s="154"/>
      <c r="K24" s="154"/>
      <c r="L24" s="155"/>
      <c r="M24" s="147">
        <v>2</v>
      </c>
      <c r="N24" s="124"/>
      <c r="O24" s="147">
        <v>6</v>
      </c>
      <c r="P24" s="154"/>
      <c r="Q24" s="124"/>
      <c r="R24" s="147">
        <v>2</v>
      </c>
      <c r="S24" s="130"/>
      <c r="T24" s="124"/>
      <c r="U24" s="147">
        <v>43</v>
      </c>
      <c r="V24" s="154"/>
      <c r="W24" s="124"/>
      <c r="X24" s="114"/>
      <c r="Y24" s="36"/>
      <c r="Z24" s="36"/>
      <c r="AA24" s="37"/>
    </row>
    <row r="25" spans="1:39" s="41" customFormat="1" ht="15">
      <c r="A25" s="58" t="s">
        <v>9</v>
      </c>
      <c r="B25" s="61">
        <f>SUM(B21:B24)</f>
        <v>116</v>
      </c>
      <c r="C25" s="148">
        <v>16</v>
      </c>
      <c r="D25" s="130"/>
      <c r="E25" s="124"/>
      <c r="F25" s="148">
        <f>SUM(F21:F24)</f>
        <v>15</v>
      </c>
      <c r="G25" s="160"/>
      <c r="H25" s="148">
        <f>SUM(H21:H24)</f>
        <v>4</v>
      </c>
      <c r="I25" s="159"/>
      <c r="J25" s="159"/>
      <c r="K25" s="159"/>
      <c r="L25" s="160"/>
      <c r="M25" s="148">
        <f>SUM(M21:M24)</f>
        <v>8</v>
      </c>
      <c r="N25" s="160"/>
      <c r="O25" s="148">
        <f>SUM(O21:O24)</f>
        <v>6</v>
      </c>
      <c r="P25" s="159"/>
      <c r="Q25" s="160"/>
      <c r="R25" s="148">
        <v>34</v>
      </c>
      <c r="S25" s="130"/>
      <c r="T25" s="124"/>
      <c r="U25" s="148">
        <f>SUM(U21:U24)</f>
        <v>199</v>
      </c>
      <c r="V25" s="159"/>
      <c r="W25" s="160"/>
      <c r="X25" s="115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15">
      <c r="B26" s="4"/>
      <c r="C26" s="4"/>
      <c r="D26" s="18"/>
      <c r="E26" s="18"/>
      <c r="F26" s="10"/>
      <c r="G26" s="1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7" ht="15">
      <c r="A27" s="1" t="s">
        <v>13</v>
      </c>
      <c r="D27" s="10"/>
      <c r="E27" s="10"/>
      <c r="F27" s="10"/>
      <c r="G27" s="10"/>
    </row>
    <row r="28" spans="1:27" ht="50.25" customHeight="1">
      <c r="A28" s="200" t="s">
        <v>14</v>
      </c>
      <c r="B28" s="128" t="s">
        <v>15</v>
      </c>
      <c r="C28" s="141" t="s">
        <v>16</v>
      </c>
      <c r="D28" s="143"/>
      <c r="E28" s="139" t="s">
        <v>72</v>
      </c>
      <c r="F28" s="130" t="s">
        <v>73</v>
      </c>
      <c r="G28" s="130"/>
      <c r="H28" s="130"/>
      <c r="I28" s="130"/>
      <c r="J28" s="130"/>
      <c r="K28" s="130"/>
      <c r="L28" s="130"/>
      <c r="M28" s="124"/>
      <c r="N28" s="141" t="s">
        <v>81</v>
      </c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64"/>
      <c r="AA28" s="165"/>
    </row>
    <row r="29" spans="1:27" ht="38.25" customHeight="1">
      <c r="A29" s="140"/>
      <c r="B29" s="192"/>
      <c r="C29" s="194"/>
      <c r="D29" s="195"/>
      <c r="E29" s="132"/>
      <c r="F29" s="139" t="s">
        <v>74</v>
      </c>
      <c r="G29" s="125" t="s">
        <v>75</v>
      </c>
      <c r="H29" s="126"/>
      <c r="I29" s="126"/>
      <c r="J29" s="126"/>
      <c r="K29" s="126"/>
      <c r="L29" s="126"/>
      <c r="M29" s="127"/>
      <c r="N29" s="144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167"/>
      <c r="AA29" s="168"/>
    </row>
    <row r="30" spans="1:27" ht="42" customHeight="1">
      <c r="A30" s="140"/>
      <c r="B30" s="192"/>
      <c r="C30" s="194"/>
      <c r="D30" s="195"/>
      <c r="E30" s="132"/>
      <c r="F30" s="140"/>
      <c r="G30" s="151" t="s">
        <v>17</v>
      </c>
      <c r="H30" s="173" t="s">
        <v>76</v>
      </c>
      <c r="I30" s="173"/>
      <c r="J30" s="173"/>
      <c r="K30" s="134" t="s">
        <v>78</v>
      </c>
      <c r="L30" s="137" t="s">
        <v>79</v>
      </c>
      <c r="M30" s="139" t="s">
        <v>80</v>
      </c>
      <c r="N30" s="125" t="s">
        <v>90</v>
      </c>
      <c r="O30" s="127"/>
      <c r="P30" s="125" t="s">
        <v>7</v>
      </c>
      <c r="Q30" s="126"/>
      <c r="R30" s="126"/>
      <c r="S30" s="127"/>
      <c r="T30" s="125" t="s">
        <v>8</v>
      </c>
      <c r="U30" s="126"/>
      <c r="V30" s="126"/>
      <c r="W30" s="127"/>
      <c r="X30" s="123" t="s">
        <v>71</v>
      </c>
      <c r="Y30" s="130"/>
      <c r="Z30" s="130"/>
      <c r="AA30" s="124"/>
    </row>
    <row r="31" spans="1:27" ht="15" customHeight="1">
      <c r="A31" s="140"/>
      <c r="B31" s="192"/>
      <c r="C31" s="194"/>
      <c r="D31" s="195"/>
      <c r="E31" s="132"/>
      <c r="F31" s="140"/>
      <c r="G31" s="152"/>
      <c r="H31" s="131" t="s">
        <v>77</v>
      </c>
      <c r="I31" s="131" t="s">
        <v>53</v>
      </c>
      <c r="J31" s="131" t="s">
        <v>89</v>
      </c>
      <c r="K31" s="135"/>
      <c r="L31" s="138"/>
      <c r="M31" s="132"/>
      <c r="N31" s="3" t="s">
        <v>18</v>
      </c>
      <c r="O31" s="3" t="s">
        <v>19</v>
      </c>
      <c r="P31" s="125" t="s">
        <v>49</v>
      </c>
      <c r="Q31" s="127"/>
      <c r="R31" s="125" t="s">
        <v>50</v>
      </c>
      <c r="S31" s="127"/>
      <c r="T31" s="125" t="s">
        <v>51</v>
      </c>
      <c r="U31" s="127"/>
      <c r="V31" s="125" t="s">
        <v>52</v>
      </c>
      <c r="W31" s="127"/>
      <c r="X31" s="123" t="s">
        <v>82</v>
      </c>
      <c r="Y31" s="124"/>
      <c r="Z31" s="123" t="s">
        <v>83</v>
      </c>
      <c r="AA31" s="124"/>
    </row>
    <row r="32" spans="1:50" ht="34.5" customHeight="1">
      <c r="A32" s="140"/>
      <c r="B32" s="192"/>
      <c r="C32" s="194"/>
      <c r="D32" s="195"/>
      <c r="E32" s="132"/>
      <c r="F32" s="140"/>
      <c r="G32" s="152"/>
      <c r="H32" s="131"/>
      <c r="I32" s="132"/>
      <c r="J32" s="132"/>
      <c r="K32" s="135"/>
      <c r="L32" s="138"/>
      <c r="M32" s="132"/>
      <c r="N32" s="125" t="s">
        <v>20</v>
      </c>
      <c r="O32" s="127"/>
      <c r="P32" s="125" t="s">
        <v>20</v>
      </c>
      <c r="Q32" s="126"/>
      <c r="R32" s="126"/>
      <c r="S32" s="127"/>
      <c r="T32" s="125" t="s">
        <v>20</v>
      </c>
      <c r="U32" s="126"/>
      <c r="V32" s="126"/>
      <c r="W32" s="127"/>
      <c r="X32" s="125" t="s">
        <v>20</v>
      </c>
      <c r="Y32" s="126"/>
      <c r="Z32" s="126"/>
      <c r="AA32" s="127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40"/>
      <c r="B33" s="192"/>
      <c r="C33" s="194"/>
      <c r="D33" s="195"/>
      <c r="E33" s="132"/>
      <c r="F33" s="140"/>
      <c r="G33" s="152"/>
      <c r="H33" s="131"/>
      <c r="I33" s="132"/>
      <c r="J33" s="132"/>
      <c r="K33" s="135"/>
      <c r="L33" s="138"/>
      <c r="M33" s="132"/>
      <c r="N33" s="128">
        <v>17</v>
      </c>
      <c r="O33" s="128">
        <v>22</v>
      </c>
      <c r="P33" s="128" t="s">
        <v>204</v>
      </c>
      <c r="Q33" s="128">
        <v>16</v>
      </c>
      <c r="R33" s="128" t="s">
        <v>204</v>
      </c>
      <c r="S33" s="161">
        <v>24</v>
      </c>
      <c r="T33" s="161" t="s">
        <v>204</v>
      </c>
      <c r="U33" s="128">
        <v>16</v>
      </c>
      <c r="V33" s="128" t="s">
        <v>204</v>
      </c>
      <c r="W33" s="128">
        <v>23</v>
      </c>
      <c r="X33" s="128" t="s">
        <v>204</v>
      </c>
      <c r="Y33" s="121">
        <v>16</v>
      </c>
      <c r="Z33" s="121" t="s">
        <v>204</v>
      </c>
      <c r="AA33" s="121">
        <v>13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49.5" customHeight="1">
      <c r="A34" s="122"/>
      <c r="B34" s="176"/>
      <c r="C34" s="144"/>
      <c r="D34" s="146"/>
      <c r="E34" s="133"/>
      <c r="F34" s="122"/>
      <c r="G34" s="153"/>
      <c r="H34" s="201"/>
      <c r="I34" s="133"/>
      <c r="J34" s="133"/>
      <c r="K34" s="136"/>
      <c r="L34" s="138"/>
      <c r="M34" s="133"/>
      <c r="N34" s="129"/>
      <c r="O34" s="129"/>
      <c r="P34" s="129"/>
      <c r="Q34" s="129"/>
      <c r="R34" s="129"/>
      <c r="S34" s="162"/>
      <c r="T34" s="129"/>
      <c r="U34" s="129"/>
      <c r="V34" s="129"/>
      <c r="W34" s="129"/>
      <c r="X34" s="129"/>
      <c r="Y34" s="197"/>
      <c r="Z34" s="122"/>
      <c r="AA34" s="19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23.25" customHeight="1">
      <c r="A35" s="88"/>
      <c r="B35" s="90"/>
      <c r="C35" s="96" t="s">
        <v>208</v>
      </c>
      <c r="D35" s="91" t="s">
        <v>209</v>
      </c>
      <c r="E35" s="86"/>
      <c r="F35" s="88"/>
      <c r="G35" s="95"/>
      <c r="H35" s="87"/>
      <c r="I35" s="86"/>
      <c r="J35" s="86"/>
      <c r="K35" s="97"/>
      <c r="L35" s="98"/>
      <c r="M35" s="86"/>
      <c r="N35" s="92"/>
      <c r="O35" s="92"/>
      <c r="P35" s="92"/>
      <c r="Q35" s="92"/>
      <c r="R35" s="92"/>
      <c r="S35" s="93"/>
      <c r="T35" s="92"/>
      <c r="U35" s="92"/>
      <c r="V35" s="92"/>
      <c r="W35" s="92"/>
      <c r="X35" s="106"/>
      <c r="Y35" s="94"/>
      <c r="Z35" s="111"/>
      <c r="AA35" s="94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27" s="16" customFormat="1" ht="15">
      <c r="A36" s="14"/>
      <c r="B36" s="14" t="s">
        <v>21</v>
      </c>
      <c r="C36" s="14"/>
      <c r="D36" s="14"/>
      <c r="E36" s="14"/>
      <c r="F36" s="14"/>
      <c r="G36" s="46"/>
      <c r="H36" s="11"/>
      <c r="I36" s="11"/>
      <c r="J36" s="11"/>
      <c r="K36" s="11"/>
      <c r="L36" s="11"/>
      <c r="M36" s="14"/>
      <c r="N36" s="15">
        <v>36</v>
      </c>
      <c r="O36" s="15">
        <v>36</v>
      </c>
      <c r="P36" s="15"/>
      <c r="Q36" s="15">
        <v>36</v>
      </c>
      <c r="R36" s="15"/>
      <c r="S36" s="15">
        <v>36</v>
      </c>
      <c r="T36" s="15"/>
      <c r="U36" s="15">
        <v>36</v>
      </c>
      <c r="V36" s="15"/>
      <c r="W36" s="15">
        <v>36</v>
      </c>
      <c r="X36" s="15"/>
      <c r="Y36" s="72">
        <v>36</v>
      </c>
      <c r="Z36" s="72"/>
      <c r="AA36" s="72">
        <v>36</v>
      </c>
    </row>
    <row r="37" spans="1:50" s="31" customFormat="1" ht="15">
      <c r="A37" s="47" t="s">
        <v>24</v>
      </c>
      <c r="B37" s="48" t="s">
        <v>25</v>
      </c>
      <c r="C37" s="58" t="s">
        <v>228</v>
      </c>
      <c r="D37" s="47" t="s">
        <v>229</v>
      </c>
      <c r="E37" s="47">
        <f>E38+E51+E55</f>
        <v>1404</v>
      </c>
      <c r="F37" s="47">
        <f aca="true" t="shared" si="0" ref="F37:AA37">F38+F51+F55</f>
        <v>0</v>
      </c>
      <c r="G37" s="47">
        <f t="shared" si="0"/>
        <v>1404</v>
      </c>
      <c r="H37" s="47">
        <f t="shared" si="0"/>
        <v>944</v>
      </c>
      <c r="I37" s="47">
        <f t="shared" si="0"/>
        <v>496</v>
      </c>
      <c r="J37" s="47">
        <f t="shared" si="0"/>
        <v>0</v>
      </c>
      <c r="K37" s="47">
        <f t="shared" si="0"/>
        <v>0</v>
      </c>
      <c r="L37" s="47">
        <f t="shared" si="0"/>
        <v>54</v>
      </c>
      <c r="M37" s="47">
        <f t="shared" si="0"/>
        <v>18</v>
      </c>
      <c r="N37" s="47">
        <f t="shared" si="0"/>
        <v>612</v>
      </c>
      <c r="O37" s="47">
        <f t="shared" si="0"/>
        <v>792</v>
      </c>
      <c r="P37" s="47">
        <f t="shared" si="0"/>
        <v>0</v>
      </c>
      <c r="Q37" s="47">
        <f t="shared" si="0"/>
        <v>0</v>
      </c>
      <c r="R37" s="47">
        <f t="shared" si="0"/>
        <v>0</v>
      </c>
      <c r="S37" s="47">
        <f t="shared" si="0"/>
        <v>0</v>
      </c>
      <c r="T37" s="47">
        <f t="shared" si="0"/>
        <v>0</v>
      </c>
      <c r="U37" s="47">
        <f t="shared" si="0"/>
        <v>0</v>
      </c>
      <c r="V37" s="47">
        <f t="shared" si="0"/>
        <v>0</v>
      </c>
      <c r="W37" s="47">
        <f t="shared" si="0"/>
        <v>0</v>
      </c>
      <c r="X37" s="47"/>
      <c r="Y37" s="47">
        <f t="shared" si="0"/>
        <v>0</v>
      </c>
      <c r="Z37" s="47"/>
      <c r="AA37" s="47">
        <f t="shared" si="0"/>
        <v>0</v>
      </c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32" customFormat="1" ht="15">
      <c r="A38" s="49" t="s">
        <v>26</v>
      </c>
      <c r="B38" s="50" t="s">
        <v>27</v>
      </c>
      <c r="C38" s="119" t="s">
        <v>218</v>
      </c>
      <c r="D38" s="49" t="s">
        <v>217</v>
      </c>
      <c r="E38" s="49">
        <f>E39+E40+E41+E42+E43+E44+E45+E46+E47+E48+E49+E50</f>
        <v>946</v>
      </c>
      <c r="F38" s="49">
        <f aca="true" t="shared" si="1" ref="F38:AA38">F39+F40+F41+F42+F43+F44+F45+F46+F47+F48+F49+F50</f>
        <v>0</v>
      </c>
      <c r="G38" s="49">
        <f t="shared" si="1"/>
        <v>946</v>
      </c>
      <c r="H38" s="49">
        <f t="shared" si="1"/>
        <v>624</v>
      </c>
      <c r="I38" s="49">
        <f t="shared" si="1"/>
        <v>322</v>
      </c>
      <c r="J38" s="49">
        <f t="shared" si="1"/>
        <v>0</v>
      </c>
      <c r="K38" s="49">
        <f t="shared" si="1"/>
        <v>0</v>
      </c>
      <c r="L38" s="49">
        <f t="shared" si="1"/>
        <v>20</v>
      </c>
      <c r="M38" s="49">
        <f t="shared" si="1"/>
        <v>6</v>
      </c>
      <c r="N38" s="49">
        <f t="shared" si="1"/>
        <v>425</v>
      </c>
      <c r="O38" s="49">
        <f t="shared" si="1"/>
        <v>521</v>
      </c>
      <c r="P38" s="49">
        <f t="shared" si="1"/>
        <v>0</v>
      </c>
      <c r="Q38" s="49">
        <f t="shared" si="1"/>
        <v>0</v>
      </c>
      <c r="R38" s="49">
        <f t="shared" si="1"/>
        <v>0</v>
      </c>
      <c r="S38" s="49">
        <f t="shared" si="1"/>
        <v>0</v>
      </c>
      <c r="T38" s="49">
        <f t="shared" si="1"/>
        <v>0</v>
      </c>
      <c r="U38" s="49">
        <f t="shared" si="1"/>
        <v>0</v>
      </c>
      <c r="V38" s="49">
        <f t="shared" si="1"/>
        <v>0</v>
      </c>
      <c r="W38" s="49">
        <f t="shared" si="1"/>
        <v>0</v>
      </c>
      <c r="X38" s="49"/>
      <c r="Y38" s="49">
        <f t="shared" si="1"/>
        <v>0</v>
      </c>
      <c r="Z38" s="49"/>
      <c r="AA38" s="49">
        <f t="shared" si="1"/>
        <v>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27" s="10" customFormat="1" ht="15">
      <c r="A39" s="19" t="s">
        <v>91</v>
      </c>
      <c r="B39" s="73" t="s">
        <v>205</v>
      </c>
      <c r="C39" s="73"/>
      <c r="D39" s="74" t="s">
        <v>213</v>
      </c>
      <c r="E39" s="12">
        <f>F39+G39</f>
        <v>78</v>
      </c>
      <c r="F39" s="19"/>
      <c r="G39" s="56">
        <f>N39+O39+Q39+S39+U39+W39+Y39+AA39</f>
        <v>78</v>
      </c>
      <c r="H39" s="19">
        <v>72</v>
      </c>
      <c r="I39" s="19">
        <v>6</v>
      </c>
      <c r="J39" s="19"/>
      <c r="K39" s="19"/>
      <c r="L39" s="19">
        <v>20</v>
      </c>
      <c r="M39" s="12">
        <v>6</v>
      </c>
      <c r="N39" s="19">
        <v>34</v>
      </c>
      <c r="O39" s="19">
        <v>44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0" customFormat="1" ht="15">
      <c r="A40" s="19" t="s">
        <v>92</v>
      </c>
      <c r="B40" s="73" t="s">
        <v>206</v>
      </c>
      <c r="C40" s="74" t="s">
        <v>214</v>
      </c>
      <c r="D40" s="74"/>
      <c r="E40" s="12">
        <f aca="true" t="shared" si="2" ref="E40:E50">F40+G40</f>
        <v>117</v>
      </c>
      <c r="F40" s="19"/>
      <c r="G40" s="56">
        <f aca="true" t="shared" si="3" ref="G40:G50">N40+O40+Q40+S40+U40+W40+Y40+AA40</f>
        <v>117</v>
      </c>
      <c r="H40" s="19">
        <v>107</v>
      </c>
      <c r="I40" s="19">
        <v>10</v>
      </c>
      <c r="J40" s="19"/>
      <c r="K40" s="19"/>
      <c r="L40" s="19"/>
      <c r="M40" s="12"/>
      <c r="N40" s="19">
        <v>51</v>
      </c>
      <c r="O40" s="19">
        <v>66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0" customFormat="1" ht="15">
      <c r="A41" s="19" t="s">
        <v>93</v>
      </c>
      <c r="B41" s="73" t="s">
        <v>94</v>
      </c>
      <c r="C41" s="74" t="s">
        <v>214</v>
      </c>
      <c r="D41" s="74"/>
      <c r="E41" s="12">
        <f t="shared" si="2"/>
        <v>117</v>
      </c>
      <c r="F41" s="19"/>
      <c r="G41" s="56">
        <f t="shared" si="3"/>
        <v>117</v>
      </c>
      <c r="H41" s="19"/>
      <c r="I41" s="19">
        <v>117</v>
      </c>
      <c r="J41" s="19"/>
      <c r="K41" s="19"/>
      <c r="L41" s="19"/>
      <c r="M41" s="12"/>
      <c r="N41" s="19">
        <v>51</v>
      </c>
      <c r="O41" s="19">
        <v>66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0" customFormat="1" ht="15">
      <c r="A42" s="19" t="s">
        <v>95</v>
      </c>
      <c r="B42" s="73" t="s">
        <v>96</v>
      </c>
      <c r="C42" s="74" t="s">
        <v>214</v>
      </c>
      <c r="D42" s="74"/>
      <c r="E42" s="12">
        <f t="shared" si="2"/>
        <v>117</v>
      </c>
      <c r="F42" s="19"/>
      <c r="G42" s="56">
        <f t="shared" si="3"/>
        <v>117</v>
      </c>
      <c r="H42" s="19">
        <v>105</v>
      </c>
      <c r="I42" s="19">
        <v>12</v>
      </c>
      <c r="J42" s="19"/>
      <c r="K42" s="19"/>
      <c r="L42" s="19"/>
      <c r="M42" s="12"/>
      <c r="N42" s="19">
        <v>51</v>
      </c>
      <c r="O42" s="19">
        <v>66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0" customFormat="1" ht="15">
      <c r="A43" s="19" t="s">
        <v>97</v>
      </c>
      <c r="B43" s="73" t="s">
        <v>202</v>
      </c>
      <c r="C43" s="74" t="s">
        <v>214</v>
      </c>
      <c r="D43" s="74"/>
      <c r="E43" s="12">
        <f t="shared" si="2"/>
        <v>108</v>
      </c>
      <c r="F43" s="19"/>
      <c r="G43" s="56">
        <f t="shared" si="3"/>
        <v>108</v>
      </c>
      <c r="H43" s="19">
        <v>96</v>
      </c>
      <c r="I43" s="19">
        <v>12</v>
      </c>
      <c r="J43" s="19"/>
      <c r="K43" s="19"/>
      <c r="L43" s="19"/>
      <c r="M43" s="12"/>
      <c r="N43" s="19">
        <v>51</v>
      </c>
      <c r="O43" s="19">
        <v>57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0" customFormat="1" ht="15">
      <c r="A44" s="19" t="s">
        <v>98</v>
      </c>
      <c r="B44" s="73" t="s">
        <v>99</v>
      </c>
      <c r="C44" s="74" t="s">
        <v>214</v>
      </c>
      <c r="D44" s="74"/>
      <c r="E44" s="12">
        <f t="shared" si="2"/>
        <v>78</v>
      </c>
      <c r="F44" s="19"/>
      <c r="G44" s="56">
        <f t="shared" si="3"/>
        <v>78</v>
      </c>
      <c r="H44" s="19">
        <v>66</v>
      </c>
      <c r="I44" s="19">
        <v>12</v>
      </c>
      <c r="J44" s="19"/>
      <c r="K44" s="19"/>
      <c r="L44" s="19"/>
      <c r="M44" s="12"/>
      <c r="N44" s="19">
        <v>34</v>
      </c>
      <c r="O44" s="19">
        <v>44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0" customFormat="1" ht="15">
      <c r="A45" s="19" t="s">
        <v>100</v>
      </c>
      <c r="B45" s="73" t="s">
        <v>101</v>
      </c>
      <c r="C45" s="74" t="s">
        <v>214</v>
      </c>
      <c r="D45" s="74"/>
      <c r="E45" s="12">
        <f t="shared" si="2"/>
        <v>36</v>
      </c>
      <c r="F45" s="19"/>
      <c r="G45" s="56">
        <f t="shared" si="3"/>
        <v>36</v>
      </c>
      <c r="H45" s="19">
        <v>32</v>
      </c>
      <c r="I45" s="19">
        <v>4</v>
      </c>
      <c r="J45" s="19"/>
      <c r="K45" s="19"/>
      <c r="L45" s="19"/>
      <c r="M45" s="12"/>
      <c r="N45" s="19">
        <v>17</v>
      </c>
      <c r="O45" s="19">
        <v>19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0" customFormat="1" ht="15">
      <c r="A46" s="19" t="s">
        <v>102</v>
      </c>
      <c r="B46" s="73" t="s">
        <v>103</v>
      </c>
      <c r="C46" s="149" t="s">
        <v>215</v>
      </c>
      <c r="D46" s="149"/>
      <c r="E46" s="12">
        <f t="shared" si="2"/>
        <v>36</v>
      </c>
      <c r="F46" s="19"/>
      <c r="G46" s="56">
        <f t="shared" si="3"/>
        <v>36</v>
      </c>
      <c r="H46" s="19">
        <v>30</v>
      </c>
      <c r="I46" s="19">
        <v>6</v>
      </c>
      <c r="J46" s="19"/>
      <c r="K46" s="19"/>
      <c r="L46" s="19"/>
      <c r="M46" s="12"/>
      <c r="N46" s="19">
        <v>17</v>
      </c>
      <c r="O46" s="19">
        <v>19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0" customFormat="1" ht="15">
      <c r="A47" s="19" t="s">
        <v>104</v>
      </c>
      <c r="B47" s="73" t="s">
        <v>105</v>
      </c>
      <c r="C47" s="193"/>
      <c r="D47" s="193"/>
      <c r="E47" s="12">
        <f t="shared" si="2"/>
        <v>36</v>
      </c>
      <c r="F47" s="19"/>
      <c r="G47" s="56">
        <f t="shared" si="3"/>
        <v>36</v>
      </c>
      <c r="H47" s="19">
        <v>32</v>
      </c>
      <c r="I47" s="19">
        <v>4</v>
      </c>
      <c r="J47" s="19"/>
      <c r="K47" s="19"/>
      <c r="L47" s="19"/>
      <c r="M47" s="12"/>
      <c r="N47" s="19">
        <v>17</v>
      </c>
      <c r="O47" s="19">
        <v>19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0" customFormat="1" ht="15">
      <c r="A48" s="19" t="s">
        <v>106</v>
      </c>
      <c r="B48" s="73" t="s">
        <v>201</v>
      </c>
      <c r="C48" s="74" t="s">
        <v>214</v>
      </c>
      <c r="D48" s="74"/>
      <c r="E48" s="12">
        <f t="shared" si="2"/>
        <v>36</v>
      </c>
      <c r="F48" s="19"/>
      <c r="G48" s="56">
        <f t="shared" si="3"/>
        <v>36</v>
      </c>
      <c r="H48" s="19">
        <v>32</v>
      </c>
      <c r="I48" s="19">
        <v>4</v>
      </c>
      <c r="J48" s="19"/>
      <c r="K48" s="19"/>
      <c r="L48" s="19"/>
      <c r="M48" s="12"/>
      <c r="N48" s="19"/>
      <c r="O48" s="19">
        <v>36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0" customFormat="1" ht="15">
      <c r="A49" s="19" t="s">
        <v>108</v>
      </c>
      <c r="B49" s="73" t="s">
        <v>107</v>
      </c>
      <c r="C49" s="75" t="s">
        <v>216</v>
      </c>
      <c r="D49" s="75"/>
      <c r="E49" s="12">
        <f t="shared" si="2"/>
        <v>117</v>
      </c>
      <c r="F49" s="19"/>
      <c r="G49" s="56">
        <f t="shared" si="3"/>
        <v>117</v>
      </c>
      <c r="H49" s="19">
        <v>2</v>
      </c>
      <c r="I49" s="19">
        <v>115</v>
      </c>
      <c r="J49" s="19"/>
      <c r="K49" s="19"/>
      <c r="L49" s="19"/>
      <c r="M49" s="12"/>
      <c r="N49" s="19">
        <v>51</v>
      </c>
      <c r="O49" s="19">
        <v>66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0" customFormat="1" ht="15">
      <c r="A50" s="19" t="s">
        <v>203</v>
      </c>
      <c r="B50" s="73" t="s">
        <v>109</v>
      </c>
      <c r="C50" s="74" t="s">
        <v>214</v>
      </c>
      <c r="D50" s="74"/>
      <c r="E50" s="12">
        <f t="shared" si="2"/>
        <v>70</v>
      </c>
      <c r="F50" s="19"/>
      <c r="G50" s="56">
        <f t="shared" si="3"/>
        <v>70</v>
      </c>
      <c r="H50" s="19">
        <v>50</v>
      </c>
      <c r="I50" s="19">
        <v>20</v>
      </c>
      <c r="J50" s="19"/>
      <c r="K50" s="19"/>
      <c r="L50" s="19"/>
      <c r="M50" s="12"/>
      <c r="N50" s="19">
        <v>51</v>
      </c>
      <c r="O50" s="19">
        <v>19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50" s="32" customFormat="1" ht="15">
      <c r="A51" s="49" t="s">
        <v>28</v>
      </c>
      <c r="B51" s="50" t="s">
        <v>29</v>
      </c>
      <c r="C51" s="119" t="s">
        <v>220</v>
      </c>
      <c r="D51" s="49" t="s">
        <v>219</v>
      </c>
      <c r="E51" s="49">
        <f>E52+E53+E54</f>
        <v>419</v>
      </c>
      <c r="F51" s="49">
        <f aca="true" t="shared" si="4" ref="F51:AA51">F52+F53+F54</f>
        <v>0</v>
      </c>
      <c r="G51" s="49">
        <f t="shared" si="4"/>
        <v>419</v>
      </c>
      <c r="H51" s="49">
        <f t="shared" si="4"/>
        <v>289</v>
      </c>
      <c r="I51" s="49">
        <f t="shared" si="4"/>
        <v>166</v>
      </c>
      <c r="J51" s="49">
        <f t="shared" si="4"/>
        <v>0</v>
      </c>
      <c r="K51" s="49">
        <f t="shared" si="4"/>
        <v>0</v>
      </c>
      <c r="L51" s="49">
        <f t="shared" si="4"/>
        <v>34</v>
      </c>
      <c r="M51" s="49">
        <f t="shared" si="4"/>
        <v>12</v>
      </c>
      <c r="N51" s="49">
        <f t="shared" si="4"/>
        <v>170</v>
      </c>
      <c r="O51" s="49">
        <f t="shared" si="4"/>
        <v>249</v>
      </c>
      <c r="P51" s="49">
        <f t="shared" si="4"/>
        <v>0</v>
      </c>
      <c r="Q51" s="49">
        <f t="shared" si="4"/>
        <v>0</v>
      </c>
      <c r="R51" s="49">
        <f t="shared" si="4"/>
        <v>0</v>
      </c>
      <c r="S51" s="49">
        <f t="shared" si="4"/>
        <v>0</v>
      </c>
      <c r="T51" s="49">
        <f t="shared" si="4"/>
        <v>0</v>
      </c>
      <c r="U51" s="49">
        <f t="shared" si="4"/>
        <v>0</v>
      </c>
      <c r="V51" s="49">
        <f t="shared" si="4"/>
        <v>0</v>
      </c>
      <c r="W51" s="49">
        <f t="shared" si="4"/>
        <v>0</v>
      </c>
      <c r="X51" s="49"/>
      <c r="Y51" s="49">
        <f t="shared" si="4"/>
        <v>0</v>
      </c>
      <c r="Z51" s="49"/>
      <c r="AA51" s="49">
        <f t="shared" si="4"/>
        <v>0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</row>
    <row r="52" spans="1:27" s="10" customFormat="1" ht="15">
      <c r="A52" s="19" t="s">
        <v>45</v>
      </c>
      <c r="B52" s="73" t="s">
        <v>207</v>
      </c>
      <c r="C52" s="73"/>
      <c r="D52" s="74" t="s">
        <v>213</v>
      </c>
      <c r="E52" s="12">
        <f>F52+G52</f>
        <v>234</v>
      </c>
      <c r="F52" s="19"/>
      <c r="G52" s="76">
        <f>N52+O52+Q52+S52+U52+W52+Y52+AA52</f>
        <v>234</v>
      </c>
      <c r="H52" s="77">
        <v>184</v>
      </c>
      <c r="I52" s="77">
        <v>50</v>
      </c>
      <c r="J52" s="77"/>
      <c r="K52" s="19"/>
      <c r="L52" s="19">
        <v>20</v>
      </c>
      <c r="M52" s="12">
        <v>6</v>
      </c>
      <c r="N52" s="19">
        <v>102</v>
      </c>
      <c r="O52" s="19">
        <v>132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0" customFormat="1" ht="15">
      <c r="A53" s="19" t="s">
        <v>46</v>
      </c>
      <c r="B53" s="73" t="s">
        <v>30</v>
      </c>
      <c r="C53" s="74" t="s">
        <v>214</v>
      </c>
      <c r="D53" s="74"/>
      <c r="E53" s="12">
        <f>F53+G53</f>
        <v>100</v>
      </c>
      <c r="F53" s="19"/>
      <c r="G53" s="76">
        <f>N53+O53+Q53+S53+U53+W53+Y53+AA53</f>
        <v>100</v>
      </c>
      <c r="H53" s="77">
        <v>4</v>
      </c>
      <c r="I53" s="77">
        <v>96</v>
      </c>
      <c r="J53" s="77"/>
      <c r="K53" s="19"/>
      <c r="L53" s="19"/>
      <c r="M53" s="12"/>
      <c r="N53" s="19">
        <v>34</v>
      </c>
      <c r="O53" s="19">
        <v>66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0" customFormat="1" ht="15">
      <c r="A54" s="19" t="s">
        <v>47</v>
      </c>
      <c r="B54" s="73" t="s">
        <v>110</v>
      </c>
      <c r="C54" s="73"/>
      <c r="D54" s="74" t="s">
        <v>213</v>
      </c>
      <c r="E54" s="12">
        <f>F54+G54</f>
        <v>85</v>
      </c>
      <c r="F54" s="19"/>
      <c r="G54" s="76">
        <f>N54+O54+Q54+S54+U54+W54+Y54+AA54</f>
        <v>85</v>
      </c>
      <c r="H54" s="77">
        <v>101</v>
      </c>
      <c r="I54" s="77">
        <v>20</v>
      </c>
      <c r="J54" s="77"/>
      <c r="K54" s="19"/>
      <c r="L54" s="19">
        <v>14</v>
      </c>
      <c r="M54" s="12">
        <v>6</v>
      </c>
      <c r="N54" s="19">
        <v>34</v>
      </c>
      <c r="O54" s="19">
        <v>51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42" s="32" customFormat="1" ht="15">
      <c r="A55" s="49" t="s">
        <v>31</v>
      </c>
      <c r="B55" s="50" t="s">
        <v>32</v>
      </c>
      <c r="C55" s="50"/>
      <c r="D55" s="49"/>
      <c r="E55" s="49">
        <f>E56</f>
        <v>39</v>
      </c>
      <c r="F55" s="49">
        <f aca="true" t="shared" si="5" ref="F55:AA55">F56</f>
        <v>0</v>
      </c>
      <c r="G55" s="49">
        <f t="shared" si="5"/>
        <v>39</v>
      </c>
      <c r="H55" s="49">
        <f t="shared" si="5"/>
        <v>31</v>
      </c>
      <c r="I55" s="49">
        <f t="shared" si="5"/>
        <v>8</v>
      </c>
      <c r="J55" s="49">
        <f t="shared" si="5"/>
        <v>0</v>
      </c>
      <c r="K55" s="49">
        <f t="shared" si="5"/>
        <v>0</v>
      </c>
      <c r="L55" s="49">
        <f t="shared" si="5"/>
        <v>0</v>
      </c>
      <c r="M55" s="49">
        <f t="shared" si="5"/>
        <v>0</v>
      </c>
      <c r="N55" s="49">
        <f t="shared" si="5"/>
        <v>17</v>
      </c>
      <c r="O55" s="49">
        <f t="shared" si="5"/>
        <v>22</v>
      </c>
      <c r="P55" s="49">
        <f t="shared" si="5"/>
        <v>0</v>
      </c>
      <c r="Q55" s="49">
        <f t="shared" si="5"/>
        <v>0</v>
      </c>
      <c r="R55" s="49">
        <f t="shared" si="5"/>
        <v>0</v>
      </c>
      <c r="S55" s="49">
        <f t="shared" si="5"/>
        <v>0</v>
      </c>
      <c r="T55" s="49">
        <f t="shared" si="5"/>
        <v>0</v>
      </c>
      <c r="U55" s="49">
        <f t="shared" si="5"/>
        <v>0</v>
      </c>
      <c r="V55" s="49">
        <f t="shared" si="5"/>
        <v>0</v>
      </c>
      <c r="W55" s="49">
        <f t="shared" si="5"/>
        <v>0</v>
      </c>
      <c r="X55" s="49"/>
      <c r="Y55" s="49">
        <f t="shared" si="5"/>
        <v>0</v>
      </c>
      <c r="Z55" s="49"/>
      <c r="AA55" s="49">
        <f t="shared" si="5"/>
        <v>0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27" s="40" customFormat="1" ht="15">
      <c r="A56" s="19" t="s">
        <v>48</v>
      </c>
      <c r="B56" s="26" t="s">
        <v>64</v>
      </c>
      <c r="C56" s="26"/>
      <c r="D56" s="19"/>
      <c r="E56" s="19">
        <f>F56+G56</f>
        <v>39</v>
      </c>
      <c r="F56" s="19"/>
      <c r="G56" s="56">
        <f>N56+O56+Q56+S56+U56+W56+Y56+AA56</f>
        <v>39</v>
      </c>
      <c r="H56" s="19">
        <v>31</v>
      </c>
      <c r="I56" s="19">
        <v>8</v>
      </c>
      <c r="J56" s="19"/>
      <c r="K56" s="19"/>
      <c r="L56" s="19"/>
      <c r="M56" s="19"/>
      <c r="N56" s="19">
        <v>17</v>
      </c>
      <c r="O56" s="19">
        <v>22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42" s="31" customFormat="1" ht="15">
      <c r="A57" s="47" t="s">
        <v>57</v>
      </c>
      <c r="B57" s="48" t="s">
        <v>58</v>
      </c>
      <c r="C57" s="58" t="s">
        <v>221</v>
      </c>
      <c r="D57" s="47" t="s">
        <v>219</v>
      </c>
      <c r="E57" s="47">
        <f>E58+E59+E60+E61+E62+E63</f>
        <v>520</v>
      </c>
      <c r="F57" s="47">
        <f aca="true" t="shared" si="6" ref="F57:AA57">F58+F59+F60+F61+F62+F63</f>
        <v>16</v>
      </c>
      <c r="G57" s="47">
        <f t="shared" si="6"/>
        <v>504</v>
      </c>
      <c r="H57" s="47">
        <f t="shared" si="6"/>
        <v>80</v>
      </c>
      <c r="I57" s="47">
        <f t="shared" si="6"/>
        <v>370</v>
      </c>
      <c r="J57" s="47">
        <f t="shared" si="6"/>
        <v>0</v>
      </c>
      <c r="K57" s="47">
        <f t="shared" si="6"/>
        <v>0</v>
      </c>
      <c r="L57" s="47">
        <f t="shared" si="6"/>
        <v>14</v>
      </c>
      <c r="M57" s="47">
        <f t="shared" si="6"/>
        <v>12</v>
      </c>
      <c r="N57" s="47">
        <f t="shared" si="6"/>
        <v>0</v>
      </c>
      <c r="O57" s="47">
        <f t="shared" si="6"/>
        <v>0</v>
      </c>
      <c r="P57" s="47">
        <f t="shared" si="6"/>
        <v>16</v>
      </c>
      <c r="Q57" s="47">
        <f t="shared" si="6"/>
        <v>144</v>
      </c>
      <c r="R57" s="47">
        <f t="shared" si="6"/>
        <v>0</v>
      </c>
      <c r="S57" s="47">
        <f t="shared" si="6"/>
        <v>126</v>
      </c>
      <c r="T57" s="47">
        <f t="shared" si="6"/>
        <v>0</v>
      </c>
      <c r="U57" s="47">
        <f t="shared" si="6"/>
        <v>40</v>
      </c>
      <c r="V57" s="47">
        <f t="shared" si="6"/>
        <v>0</v>
      </c>
      <c r="W57" s="47">
        <f t="shared" si="6"/>
        <v>112</v>
      </c>
      <c r="X57" s="47">
        <f t="shared" si="6"/>
        <v>0</v>
      </c>
      <c r="Y57" s="47">
        <f t="shared" si="6"/>
        <v>40</v>
      </c>
      <c r="Z57" s="47">
        <f t="shared" si="6"/>
        <v>0</v>
      </c>
      <c r="AA57" s="47">
        <f t="shared" si="6"/>
        <v>42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27" s="18" customFormat="1" ht="15">
      <c r="A58" s="19" t="s">
        <v>114</v>
      </c>
      <c r="B58" s="26" t="s">
        <v>111</v>
      </c>
      <c r="C58" s="29" t="s">
        <v>224</v>
      </c>
      <c r="D58" s="29"/>
      <c r="E58" s="29">
        <f aca="true" t="shared" si="7" ref="E58:E63">F58+G58</f>
        <v>48</v>
      </c>
      <c r="F58" s="19"/>
      <c r="G58" s="56">
        <f aca="true" t="shared" si="8" ref="G58:G63">N58+O58+Q58+S58+U58+W58+Y58+AA58</f>
        <v>48</v>
      </c>
      <c r="H58" s="19">
        <v>38</v>
      </c>
      <c r="I58" s="19">
        <v>10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>
        <v>48</v>
      </c>
      <c r="X58" s="19"/>
      <c r="Y58" s="19"/>
      <c r="Z58" s="19"/>
      <c r="AA58" s="19"/>
    </row>
    <row r="59" spans="1:27" s="18" customFormat="1" ht="15">
      <c r="A59" s="19" t="s">
        <v>115</v>
      </c>
      <c r="B59" s="26" t="s">
        <v>96</v>
      </c>
      <c r="C59" s="26"/>
      <c r="D59" s="29" t="s">
        <v>222</v>
      </c>
      <c r="E59" s="29">
        <f t="shared" si="7"/>
        <v>64</v>
      </c>
      <c r="F59" s="19">
        <v>16</v>
      </c>
      <c r="G59" s="56">
        <f t="shared" si="8"/>
        <v>48</v>
      </c>
      <c r="H59" s="19">
        <v>40</v>
      </c>
      <c r="I59" s="19">
        <v>8</v>
      </c>
      <c r="J59" s="19"/>
      <c r="K59" s="19"/>
      <c r="L59" s="19">
        <v>12</v>
      </c>
      <c r="M59" s="19">
        <v>6</v>
      </c>
      <c r="N59" s="19"/>
      <c r="O59" s="19"/>
      <c r="P59" s="19">
        <v>16</v>
      </c>
      <c r="Q59" s="19">
        <v>48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5">
      <c r="A60" s="19" t="s">
        <v>116</v>
      </c>
      <c r="B60" s="26" t="s">
        <v>112</v>
      </c>
      <c r="C60" s="26"/>
      <c r="D60" s="29" t="s">
        <v>223</v>
      </c>
      <c r="E60" s="29">
        <f t="shared" si="7"/>
        <v>161</v>
      </c>
      <c r="F60" s="19"/>
      <c r="G60" s="56">
        <f t="shared" si="8"/>
        <v>161</v>
      </c>
      <c r="H60" s="19"/>
      <c r="I60" s="19">
        <v>161</v>
      </c>
      <c r="J60" s="19"/>
      <c r="K60" s="19"/>
      <c r="L60" s="19">
        <v>2</v>
      </c>
      <c r="M60" s="19">
        <v>6</v>
      </c>
      <c r="N60" s="19"/>
      <c r="O60" s="19"/>
      <c r="P60" s="19"/>
      <c r="Q60" s="19">
        <v>32</v>
      </c>
      <c r="R60" s="19"/>
      <c r="S60" s="19">
        <v>36</v>
      </c>
      <c r="T60" s="19"/>
      <c r="U60" s="19">
        <v>20</v>
      </c>
      <c r="V60" s="19"/>
      <c r="W60" s="19">
        <v>32</v>
      </c>
      <c r="X60" s="19"/>
      <c r="Y60" s="19">
        <v>20</v>
      </c>
      <c r="Z60" s="19"/>
      <c r="AA60" s="19">
        <v>21</v>
      </c>
    </row>
    <row r="61" spans="1:27" s="18" customFormat="1" ht="15">
      <c r="A61" s="19" t="s">
        <v>117</v>
      </c>
      <c r="B61" s="26" t="s">
        <v>107</v>
      </c>
      <c r="C61" s="29" t="s">
        <v>225</v>
      </c>
      <c r="D61" s="29"/>
      <c r="E61" s="29">
        <f t="shared" si="7"/>
        <v>161</v>
      </c>
      <c r="F61" s="19"/>
      <c r="G61" s="56">
        <f t="shared" si="8"/>
        <v>161</v>
      </c>
      <c r="H61" s="19">
        <v>2</v>
      </c>
      <c r="I61" s="19">
        <v>159</v>
      </c>
      <c r="J61" s="19"/>
      <c r="K61" s="19"/>
      <c r="L61" s="19"/>
      <c r="M61" s="19"/>
      <c r="N61" s="19"/>
      <c r="O61" s="19"/>
      <c r="P61" s="19"/>
      <c r="Q61" s="19">
        <v>32</v>
      </c>
      <c r="R61" s="19"/>
      <c r="S61" s="19">
        <v>36</v>
      </c>
      <c r="T61" s="19"/>
      <c r="U61" s="19">
        <v>20</v>
      </c>
      <c r="V61" s="19"/>
      <c r="W61" s="19">
        <v>32</v>
      </c>
      <c r="X61" s="19"/>
      <c r="Y61" s="19">
        <v>20</v>
      </c>
      <c r="Z61" s="19"/>
      <c r="AA61" s="19">
        <v>21</v>
      </c>
    </row>
    <row r="62" spans="1:27" s="18" customFormat="1" ht="15">
      <c r="A62" s="19" t="s">
        <v>118</v>
      </c>
      <c r="B62" s="26" t="s">
        <v>113</v>
      </c>
      <c r="C62" s="29" t="s">
        <v>226</v>
      </c>
      <c r="D62" s="29"/>
      <c r="E62" s="29">
        <f t="shared" si="7"/>
        <v>54</v>
      </c>
      <c r="F62" s="19"/>
      <c r="G62" s="56">
        <f t="shared" si="8"/>
        <v>54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v>54</v>
      </c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5">
      <c r="A63" s="19" t="s">
        <v>212</v>
      </c>
      <c r="B63" s="26" t="s">
        <v>211</v>
      </c>
      <c r="C63" s="29" t="s">
        <v>227</v>
      </c>
      <c r="D63" s="29"/>
      <c r="E63" s="29">
        <f t="shared" si="7"/>
        <v>32</v>
      </c>
      <c r="F63" s="19"/>
      <c r="G63" s="56">
        <f t="shared" si="8"/>
        <v>32</v>
      </c>
      <c r="H63" s="19"/>
      <c r="I63" s="19">
        <v>32</v>
      </c>
      <c r="J63" s="19"/>
      <c r="K63" s="19"/>
      <c r="L63" s="19"/>
      <c r="M63" s="19"/>
      <c r="N63" s="19"/>
      <c r="O63" s="19"/>
      <c r="P63" s="19"/>
      <c r="Q63" s="19">
        <v>32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42" s="31" customFormat="1" ht="15">
      <c r="A64" s="47" t="s">
        <v>59</v>
      </c>
      <c r="B64" s="48" t="s">
        <v>60</v>
      </c>
      <c r="C64" s="58" t="s">
        <v>221</v>
      </c>
      <c r="D64" s="47" t="s">
        <v>230</v>
      </c>
      <c r="E64" s="47">
        <f>E65+E66+E67</f>
        <v>194</v>
      </c>
      <c r="F64" s="47">
        <f aca="true" t="shared" si="9" ref="F64:AA64">F65+F66+F67</f>
        <v>18</v>
      </c>
      <c r="G64" s="47">
        <f t="shared" si="9"/>
        <v>176</v>
      </c>
      <c r="H64" s="47">
        <f t="shared" si="9"/>
        <v>72</v>
      </c>
      <c r="I64" s="47">
        <f t="shared" si="9"/>
        <v>104</v>
      </c>
      <c r="J64" s="47">
        <f t="shared" si="9"/>
        <v>0</v>
      </c>
      <c r="K64" s="47">
        <f t="shared" si="9"/>
        <v>0</v>
      </c>
      <c r="L64" s="47">
        <f t="shared" si="9"/>
        <v>0</v>
      </c>
      <c r="M64" s="47">
        <f t="shared" si="9"/>
        <v>0</v>
      </c>
      <c r="N64" s="47">
        <f t="shared" si="9"/>
        <v>0</v>
      </c>
      <c r="O64" s="47">
        <f t="shared" si="9"/>
        <v>0</v>
      </c>
      <c r="P64" s="47">
        <f t="shared" si="9"/>
        <v>0</v>
      </c>
      <c r="Q64" s="47">
        <f t="shared" si="9"/>
        <v>32</v>
      </c>
      <c r="R64" s="47">
        <f t="shared" si="9"/>
        <v>18</v>
      </c>
      <c r="S64" s="47">
        <f t="shared" si="9"/>
        <v>144</v>
      </c>
      <c r="T64" s="47">
        <f t="shared" si="9"/>
        <v>0</v>
      </c>
      <c r="U64" s="47">
        <f t="shared" si="9"/>
        <v>0</v>
      </c>
      <c r="V64" s="47">
        <f t="shared" si="9"/>
        <v>0</v>
      </c>
      <c r="W64" s="47">
        <f t="shared" si="9"/>
        <v>0</v>
      </c>
      <c r="X64" s="47"/>
      <c r="Y64" s="47">
        <f t="shared" si="9"/>
        <v>0</v>
      </c>
      <c r="Z64" s="47"/>
      <c r="AA64" s="47">
        <f t="shared" si="9"/>
        <v>0</v>
      </c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spans="1:27" s="10" customFormat="1" ht="15">
      <c r="A65" s="12" t="s">
        <v>120</v>
      </c>
      <c r="B65" s="20" t="s">
        <v>119</v>
      </c>
      <c r="C65" s="12" t="s">
        <v>226</v>
      </c>
      <c r="D65" s="12"/>
      <c r="E65" s="12">
        <f>F65+G65</f>
        <v>72</v>
      </c>
      <c r="F65" s="19">
        <v>18</v>
      </c>
      <c r="G65" s="56">
        <f>N65+O65+Q65+S65+U65+W65+Y65+AA65</f>
        <v>54</v>
      </c>
      <c r="H65" s="19">
        <v>24</v>
      </c>
      <c r="I65" s="19">
        <v>30</v>
      </c>
      <c r="J65" s="19"/>
      <c r="K65" s="19"/>
      <c r="L65" s="19"/>
      <c r="M65" s="19"/>
      <c r="N65" s="19"/>
      <c r="O65" s="19"/>
      <c r="P65" s="19"/>
      <c r="Q65" s="19"/>
      <c r="R65" s="19">
        <v>18</v>
      </c>
      <c r="S65" s="19">
        <v>54</v>
      </c>
      <c r="T65" s="19"/>
      <c r="U65" s="19"/>
      <c r="V65" s="19"/>
      <c r="W65" s="19"/>
      <c r="X65" s="19"/>
      <c r="Y65" s="19"/>
      <c r="Z65" s="19"/>
      <c r="AA65" s="19"/>
    </row>
    <row r="66" spans="1:27" s="10" customFormat="1" ht="15">
      <c r="A66" s="12" t="s">
        <v>121</v>
      </c>
      <c r="B66" s="20" t="s">
        <v>30</v>
      </c>
      <c r="C66" s="12" t="s">
        <v>226</v>
      </c>
      <c r="D66" s="12"/>
      <c r="E66" s="12">
        <f>F66+G66</f>
        <v>68</v>
      </c>
      <c r="F66" s="19"/>
      <c r="G66" s="56">
        <f>N66+O66+Q66+S66+U66+W66+Y66+AA66</f>
        <v>68</v>
      </c>
      <c r="H66" s="19">
        <v>4</v>
      </c>
      <c r="I66" s="19">
        <v>64</v>
      </c>
      <c r="J66" s="19"/>
      <c r="K66" s="19"/>
      <c r="L66" s="19"/>
      <c r="M66" s="19"/>
      <c r="N66" s="19"/>
      <c r="O66" s="19"/>
      <c r="P66" s="19"/>
      <c r="Q66" s="19">
        <v>32</v>
      </c>
      <c r="R66" s="19"/>
      <c r="S66" s="19">
        <v>36</v>
      </c>
      <c r="T66" s="19"/>
      <c r="U66" s="19"/>
      <c r="V66" s="19"/>
      <c r="W66" s="19"/>
      <c r="X66" s="19"/>
      <c r="Y66" s="19"/>
      <c r="Z66" s="19"/>
      <c r="AA66" s="19"/>
    </row>
    <row r="67" spans="1:27" s="10" customFormat="1" ht="15">
      <c r="A67" s="12" t="s">
        <v>122</v>
      </c>
      <c r="B67" s="20" t="s">
        <v>105</v>
      </c>
      <c r="C67" s="12" t="s">
        <v>226</v>
      </c>
      <c r="D67" s="12"/>
      <c r="E67" s="12">
        <f>F67+G67</f>
        <v>54</v>
      </c>
      <c r="F67" s="19"/>
      <c r="G67" s="56">
        <f>N67+O67+Q67+S67+U67+W67+Y67+AA67</f>
        <v>54</v>
      </c>
      <c r="H67" s="19">
        <v>44</v>
      </c>
      <c r="I67" s="19">
        <v>10</v>
      </c>
      <c r="J67" s="19"/>
      <c r="K67" s="19"/>
      <c r="L67" s="19"/>
      <c r="M67" s="19"/>
      <c r="N67" s="19"/>
      <c r="O67" s="19"/>
      <c r="P67" s="19"/>
      <c r="Q67" s="19"/>
      <c r="R67" s="19"/>
      <c r="S67" s="19">
        <v>54</v>
      </c>
      <c r="T67" s="19"/>
      <c r="U67" s="19"/>
      <c r="V67" s="19"/>
      <c r="W67" s="19"/>
      <c r="X67" s="19"/>
      <c r="Y67" s="19"/>
      <c r="Z67" s="19"/>
      <c r="AA67" s="19"/>
    </row>
    <row r="68" spans="1:42" s="31" customFormat="1" ht="15">
      <c r="A68" s="47" t="s">
        <v>34</v>
      </c>
      <c r="B68" s="48" t="s">
        <v>63</v>
      </c>
      <c r="C68" s="58" t="s">
        <v>252</v>
      </c>
      <c r="D68" s="47" t="s">
        <v>249</v>
      </c>
      <c r="E68" s="47">
        <f>E69+E79</f>
        <v>3174</v>
      </c>
      <c r="F68" s="47">
        <f aca="true" t="shared" si="10" ref="F68:AA68">F69+F79</f>
        <v>49</v>
      </c>
      <c r="G68" s="47">
        <f t="shared" si="10"/>
        <v>3125</v>
      </c>
      <c r="H68" s="47">
        <f t="shared" si="10"/>
        <v>1052</v>
      </c>
      <c r="I68" s="47">
        <f t="shared" si="10"/>
        <v>917</v>
      </c>
      <c r="J68" s="47">
        <f t="shared" si="10"/>
        <v>40</v>
      </c>
      <c r="K68" s="47">
        <f t="shared" si="10"/>
        <v>1116</v>
      </c>
      <c r="L68" s="47">
        <f t="shared" si="10"/>
        <v>98</v>
      </c>
      <c r="M68" s="47">
        <f t="shared" si="10"/>
        <v>92</v>
      </c>
      <c r="N68" s="47">
        <f t="shared" si="10"/>
        <v>0</v>
      </c>
      <c r="O68" s="47">
        <f t="shared" si="10"/>
        <v>0</v>
      </c>
      <c r="P68" s="47">
        <f t="shared" si="10"/>
        <v>0</v>
      </c>
      <c r="Q68" s="47">
        <f t="shared" si="10"/>
        <v>384</v>
      </c>
      <c r="R68" s="47">
        <f t="shared" si="10"/>
        <v>0</v>
      </c>
      <c r="S68" s="47">
        <f t="shared" si="10"/>
        <v>576</v>
      </c>
      <c r="T68" s="47">
        <f t="shared" si="10"/>
        <v>10</v>
      </c>
      <c r="U68" s="47">
        <f t="shared" si="10"/>
        <v>526</v>
      </c>
      <c r="V68" s="47">
        <f t="shared" si="10"/>
        <v>32</v>
      </c>
      <c r="W68" s="47">
        <f t="shared" si="10"/>
        <v>684</v>
      </c>
      <c r="X68" s="47">
        <f t="shared" si="10"/>
        <v>0</v>
      </c>
      <c r="Y68" s="47">
        <f t="shared" si="10"/>
        <v>536</v>
      </c>
      <c r="Z68" s="47">
        <f t="shared" si="10"/>
        <v>7</v>
      </c>
      <c r="AA68" s="47">
        <f t="shared" si="10"/>
        <v>419</v>
      </c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1:42" s="33" customFormat="1" ht="15">
      <c r="A69" s="52" t="s">
        <v>33</v>
      </c>
      <c r="B69" s="53" t="s">
        <v>62</v>
      </c>
      <c r="C69" s="120" t="s">
        <v>236</v>
      </c>
      <c r="D69" s="52" t="s">
        <v>235</v>
      </c>
      <c r="E69" s="52">
        <f>E70+E71+E72+E73+E74+E75+E76+E77+E78</f>
        <v>806</v>
      </c>
      <c r="F69" s="52">
        <f aca="true" t="shared" si="11" ref="F69:AA69">F70+F71+F72+F73+F74+F75+F76+F77+F78</f>
        <v>16</v>
      </c>
      <c r="G69" s="52">
        <f t="shared" si="11"/>
        <v>790</v>
      </c>
      <c r="H69" s="52">
        <f t="shared" si="11"/>
        <v>421</v>
      </c>
      <c r="I69" s="52">
        <f t="shared" si="11"/>
        <v>369</v>
      </c>
      <c r="J69" s="52">
        <f t="shared" si="11"/>
        <v>0</v>
      </c>
      <c r="K69" s="52">
        <f t="shared" si="11"/>
        <v>0</v>
      </c>
      <c r="L69" s="52">
        <f t="shared" si="11"/>
        <v>54</v>
      </c>
      <c r="M69" s="52">
        <f t="shared" si="11"/>
        <v>30</v>
      </c>
      <c r="N69" s="52">
        <f t="shared" si="11"/>
        <v>0</v>
      </c>
      <c r="O69" s="52">
        <f t="shared" si="11"/>
        <v>0</v>
      </c>
      <c r="P69" s="52">
        <f t="shared" si="11"/>
        <v>0</v>
      </c>
      <c r="Q69" s="52">
        <f t="shared" si="11"/>
        <v>336</v>
      </c>
      <c r="R69" s="52">
        <f t="shared" si="11"/>
        <v>0</v>
      </c>
      <c r="S69" s="52">
        <f t="shared" si="11"/>
        <v>198</v>
      </c>
      <c r="T69" s="52">
        <f t="shared" si="11"/>
        <v>0</v>
      </c>
      <c r="U69" s="52">
        <f t="shared" si="11"/>
        <v>120</v>
      </c>
      <c r="V69" s="52">
        <f t="shared" si="11"/>
        <v>16</v>
      </c>
      <c r="W69" s="52">
        <f t="shared" si="11"/>
        <v>96</v>
      </c>
      <c r="X69" s="52">
        <f t="shared" si="11"/>
        <v>0</v>
      </c>
      <c r="Y69" s="52">
        <f t="shared" si="11"/>
        <v>40</v>
      </c>
      <c r="Z69" s="52">
        <f t="shared" si="11"/>
        <v>0</v>
      </c>
      <c r="AA69" s="52">
        <f t="shared" si="11"/>
        <v>0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27" s="10" customFormat="1" ht="15">
      <c r="A70" s="12" t="s">
        <v>140</v>
      </c>
      <c r="B70" s="17" t="s">
        <v>123</v>
      </c>
      <c r="C70" s="12" t="s">
        <v>226</v>
      </c>
      <c r="D70" s="12"/>
      <c r="E70" s="12">
        <f>F70+G70</f>
        <v>134</v>
      </c>
      <c r="F70" s="12"/>
      <c r="G70" s="55">
        <f>N70+O70+Q70+S70+U70+W70+Y70+AA70</f>
        <v>134</v>
      </c>
      <c r="H70" s="12">
        <v>34</v>
      </c>
      <c r="I70" s="12">
        <v>100</v>
      </c>
      <c r="J70" s="12"/>
      <c r="K70" s="12"/>
      <c r="L70" s="12"/>
      <c r="M70" s="12"/>
      <c r="N70" s="19"/>
      <c r="O70" s="19"/>
      <c r="P70" s="19"/>
      <c r="Q70" s="19">
        <v>80</v>
      </c>
      <c r="R70" s="19"/>
      <c r="S70" s="19">
        <v>54</v>
      </c>
      <c r="T70" s="19"/>
      <c r="U70" s="19"/>
      <c r="V70" s="19"/>
      <c r="W70" s="19"/>
      <c r="X70" s="19"/>
      <c r="Y70" s="19"/>
      <c r="Z70" s="19"/>
      <c r="AA70" s="19"/>
    </row>
    <row r="71" spans="1:27" s="10" customFormat="1" ht="15">
      <c r="A71" s="12" t="s">
        <v>141</v>
      </c>
      <c r="B71" s="17" t="s">
        <v>124</v>
      </c>
      <c r="C71" s="17"/>
      <c r="D71" s="12" t="s">
        <v>231</v>
      </c>
      <c r="E71" s="12">
        <f aca="true" t="shared" si="12" ref="E71:E78">F71+G71</f>
        <v>134</v>
      </c>
      <c r="F71" s="12"/>
      <c r="G71" s="55">
        <f aca="true" t="shared" si="13" ref="G71:G78">N71+O71+Q71+S71+U71+W71+Y71+AA71</f>
        <v>134</v>
      </c>
      <c r="H71" s="12">
        <v>74</v>
      </c>
      <c r="I71" s="12">
        <v>60</v>
      </c>
      <c r="J71" s="12"/>
      <c r="K71" s="12"/>
      <c r="L71" s="12">
        <v>12</v>
      </c>
      <c r="M71" s="12">
        <v>6</v>
      </c>
      <c r="N71" s="19"/>
      <c r="O71" s="19"/>
      <c r="P71" s="19"/>
      <c r="Q71" s="19">
        <v>80</v>
      </c>
      <c r="R71" s="19"/>
      <c r="S71" s="19">
        <v>54</v>
      </c>
      <c r="T71" s="19"/>
      <c r="U71" s="19"/>
      <c r="V71" s="19"/>
      <c r="W71" s="19"/>
      <c r="X71" s="19"/>
      <c r="Y71" s="19"/>
      <c r="Z71" s="19"/>
      <c r="AA71" s="19"/>
    </row>
    <row r="72" spans="1:27" s="10" customFormat="1" ht="15">
      <c r="A72" s="12" t="s">
        <v>142</v>
      </c>
      <c r="B72" s="17" t="s">
        <v>125</v>
      </c>
      <c r="C72" s="17"/>
      <c r="D72" s="29" t="s">
        <v>231</v>
      </c>
      <c r="E72" s="12">
        <f t="shared" si="12"/>
        <v>116</v>
      </c>
      <c r="F72" s="12"/>
      <c r="G72" s="55">
        <f t="shared" si="13"/>
        <v>116</v>
      </c>
      <c r="H72" s="12">
        <v>62</v>
      </c>
      <c r="I72" s="12">
        <v>54</v>
      </c>
      <c r="J72" s="12"/>
      <c r="K72" s="12"/>
      <c r="L72" s="12">
        <v>12</v>
      </c>
      <c r="M72" s="12">
        <v>6</v>
      </c>
      <c r="N72" s="19"/>
      <c r="O72" s="19"/>
      <c r="P72" s="19"/>
      <c r="Q72" s="19">
        <v>80</v>
      </c>
      <c r="R72" s="19"/>
      <c r="S72" s="19">
        <v>36</v>
      </c>
      <c r="T72" s="19"/>
      <c r="U72" s="19"/>
      <c r="V72" s="19"/>
      <c r="W72" s="19"/>
      <c r="X72" s="19"/>
      <c r="Y72" s="19"/>
      <c r="Z72" s="19"/>
      <c r="AA72" s="19"/>
    </row>
    <row r="73" spans="1:27" s="10" customFormat="1" ht="15">
      <c r="A73" s="12" t="s">
        <v>143</v>
      </c>
      <c r="B73" s="20" t="s">
        <v>126</v>
      </c>
      <c r="C73" s="20"/>
      <c r="D73" s="29" t="s">
        <v>222</v>
      </c>
      <c r="E73" s="12">
        <f t="shared" si="12"/>
        <v>80</v>
      </c>
      <c r="F73" s="12"/>
      <c r="G73" s="55">
        <f t="shared" si="13"/>
        <v>80</v>
      </c>
      <c r="H73" s="12">
        <v>40</v>
      </c>
      <c r="I73" s="12">
        <v>40</v>
      </c>
      <c r="J73" s="12"/>
      <c r="K73" s="12"/>
      <c r="L73" s="12">
        <v>12</v>
      </c>
      <c r="M73" s="12">
        <v>6</v>
      </c>
      <c r="N73" s="19"/>
      <c r="O73" s="19"/>
      <c r="P73" s="19"/>
      <c r="Q73" s="19">
        <v>80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0" customFormat="1" ht="15">
      <c r="A74" s="12" t="s">
        <v>144</v>
      </c>
      <c r="B74" s="20" t="s">
        <v>127</v>
      </c>
      <c r="C74" s="20"/>
      <c r="D74" s="29" t="s">
        <v>232</v>
      </c>
      <c r="E74" s="12">
        <f t="shared" si="12"/>
        <v>62</v>
      </c>
      <c r="F74" s="12"/>
      <c r="G74" s="55">
        <f t="shared" si="13"/>
        <v>62</v>
      </c>
      <c r="H74" s="12">
        <v>42</v>
      </c>
      <c r="I74" s="12">
        <v>20</v>
      </c>
      <c r="J74" s="12"/>
      <c r="K74" s="12"/>
      <c r="L74" s="12">
        <v>6</v>
      </c>
      <c r="M74" s="12">
        <v>6</v>
      </c>
      <c r="N74" s="19"/>
      <c r="O74" s="19"/>
      <c r="P74" s="19"/>
      <c r="Q74" s="19"/>
      <c r="R74" s="19"/>
      <c r="S74" s="19"/>
      <c r="T74" s="19"/>
      <c r="U74" s="19">
        <v>30</v>
      </c>
      <c r="V74" s="19"/>
      <c r="W74" s="19">
        <v>32</v>
      </c>
      <c r="X74" s="19"/>
      <c r="Y74" s="19"/>
      <c r="Z74" s="19"/>
      <c r="AA74" s="19"/>
    </row>
    <row r="75" spans="1:27" s="10" customFormat="1" ht="15">
      <c r="A75" s="12" t="s">
        <v>145</v>
      </c>
      <c r="B75" s="20" t="s">
        <v>128</v>
      </c>
      <c r="C75" s="12" t="s">
        <v>224</v>
      </c>
      <c r="D75" s="12"/>
      <c r="E75" s="12">
        <f t="shared" si="12"/>
        <v>94</v>
      </c>
      <c r="F75" s="12">
        <v>16</v>
      </c>
      <c r="G75" s="55">
        <f t="shared" si="13"/>
        <v>78</v>
      </c>
      <c r="H75" s="12">
        <v>28</v>
      </c>
      <c r="I75" s="12">
        <v>50</v>
      </c>
      <c r="J75" s="12"/>
      <c r="K75" s="12"/>
      <c r="L75" s="12"/>
      <c r="M75" s="12"/>
      <c r="N75" s="19"/>
      <c r="O75" s="19"/>
      <c r="P75" s="19"/>
      <c r="Q75" s="19"/>
      <c r="R75" s="19"/>
      <c r="S75" s="19"/>
      <c r="T75" s="19"/>
      <c r="U75" s="19">
        <v>30</v>
      </c>
      <c r="V75" s="19">
        <v>16</v>
      </c>
      <c r="W75" s="19">
        <v>48</v>
      </c>
      <c r="X75" s="19"/>
      <c r="Y75" s="19"/>
      <c r="Z75" s="19"/>
      <c r="AA75" s="19"/>
    </row>
    <row r="76" spans="1:27" s="10" customFormat="1" ht="15">
      <c r="A76" s="12" t="s">
        <v>146</v>
      </c>
      <c r="B76" s="20" t="s">
        <v>129</v>
      </c>
      <c r="C76" s="12" t="s">
        <v>233</v>
      </c>
      <c r="D76" s="12"/>
      <c r="E76" s="12">
        <f t="shared" si="12"/>
        <v>40</v>
      </c>
      <c r="F76" s="12"/>
      <c r="G76" s="55">
        <f t="shared" si="13"/>
        <v>40</v>
      </c>
      <c r="H76" s="12">
        <v>30</v>
      </c>
      <c r="I76" s="12">
        <v>10</v>
      </c>
      <c r="J76" s="12"/>
      <c r="K76" s="12"/>
      <c r="L76" s="12"/>
      <c r="M76" s="1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>
        <v>40</v>
      </c>
      <c r="Z76" s="19"/>
      <c r="AA76" s="19"/>
    </row>
    <row r="77" spans="1:27" s="10" customFormat="1" ht="15">
      <c r="A77" s="12" t="s">
        <v>147</v>
      </c>
      <c r="B77" s="20" t="s">
        <v>130</v>
      </c>
      <c r="C77" s="20"/>
      <c r="D77" s="29" t="s">
        <v>234</v>
      </c>
      <c r="E77" s="12">
        <f t="shared" si="12"/>
        <v>76</v>
      </c>
      <c r="F77" s="12"/>
      <c r="G77" s="55">
        <f t="shared" si="13"/>
        <v>76</v>
      </c>
      <c r="H77" s="12">
        <v>66</v>
      </c>
      <c r="I77" s="12">
        <v>10</v>
      </c>
      <c r="J77" s="12"/>
      <c r="K77" s="12"/>
      <c r="L77" s="12">
        <v>12</v>
      </c>
      <c r="M77" s="12">
        <v>6</v>
      </c>
      <c r="N77" s="19"/>
      <c r="O77" s="19"/>
      <c r="P77" s="19"/>
      <c r="Q77" s="19"/>
      <c r="R77" s="19"/>
      <c r="S77" s="19">
        <v>36</v>
      </c>
      <c r="T77" s="19"/>
      <c r="U77" s="19">
        <v>40</v>
      </c>
      <c r="V77" s="19"/>
      <c r="W77" s="19"/>
      <c r="X77" s="19"/>
      <c r="Y77" s="19"/>
      <c r="Z77" s="19"/>
      <c r="AA77" s="19"/>
    </row>
    <row r="78" spans="1:27" s="10" customFormat="1" ht="15">
      <c r="A78" s="12" t="s">
        <v>148</v>
      </c>
      <c r="B78" s="20" t="s">
        <v>131</v>
      </c>
      <c r="C78" s="29" t="s">
        <v>224</v>
      </c>
      <c r="D78" s="29"/>
      <c r="E78" s="12">
        <f t="shared" si="12"/>
        <v>70</v>
      </c>
      <c r="F78" s="12"/>
      <c r="G78" s="55">
        <f t="shared" si="13"/>
        <v>70</v>
      </c>
      <c r="H78" s="12">
        <v>45</v>
      </c>
      <c r="I78" s="12">
        <v>25</v>
      </c>
      <c r="J78" s="12"/>
      <c r="K78" s="12"/>
      <c r="L78" s="12"/>
      <c r="M78" s="12"/>
      <c r="N78" s="19"/>
      <c r="O78" s="19"/>
      <c r="P78" s="19"/>
      <c r="Q78" s="19">
        <v>16</v>
      </c>
      <c r="R78" s="19"/>
      <c r="S78" s="19">
        <v>18</v>
      </c>
      <c r="T78" s="19"/>
      <c r="U78" s="19">
        <v>20</v>
      </c>
      <c r="V78" s="19"/>
      <c r="W78" s="19">
        <v>16</v>
      </c>
      <c r="X78" s="19"/>
      <c r="Y78" s="19"/>
      <c r="Z78" s="19"/>
      <c r="AA78" s="19"/>
    </row>
    <row r="79" spans="1:42" s="33" customFormat="1" ht="15">
      <c r="A79" s="52" t="s">
        <v>35</v>
      </c>
      <c r="B79" s="53" t="s">
        <v>36</v>
      </c>
      <c r="C79" s="120" t="s">
        <v>251</v>
      </c>
      <c r="D79" s="52" t="s">
        <v>248</v>
      </c>
      <c r="E79" s="52">
        <f>E80+E90+E96+E103+E107</f>
        <v>2368</v>
      </c>
      <c r="F79" s="52">
        <f aca="true" t="shared" si="14" ref="F79:AA79">F80+F90+F96+F103+F107</f>
        <v>33</v>
      </c>
      <c r="G79" s="52">
        <f t="shared" si="14"/>
        <v>2335</v>
      </c>
      <c r="H79" s="52">
        <f t="shared" si="14"/>
        <v>631</v>
      </c>
      <c r="I79" s="52">
        <f t="shared" si="14"/>
        <v>548</v>
      </c>
      <c r="J79" s="52">
        <f t="shared" si="14"/>
        <v>40</v>
      </c>
      <c r="K79" s="52">
        <f t="shared" si="14"/>
        <v>1116</v>
      </c>
      <c r="L79" s="52">
        <f t="shared" si="14"/>
        <v>44</v>
      </c>
      <c r="M79" s="52">
        <f t="shared" si="14"/>
        <v>62</v>
      </c>
      <c r="N79" s="52">
        <f t="shared" si="14"/>
        <v>0</v>
      </c>
      <c r="O79" s="52">
        <f t="shared" si="14"/>
        <v>0</v>
      </c>
      <c r="P79" s="52">
        <f t="shared" si="14"/>
        <v>0</v>
      </c>
      <c r="Q79" s="52">
        <f t="shared" si="14"/>
        <v>48</v>
      </c>
      <c r="R79" s="52">
        <f t="shared" si="14"/>
        <v>0</v>
      </c>
      <c r="S79" s="52">
        <f t="shared" si="14"/>
        <v>378</v>
      </c>
      <c r="T79" s="52">
        <f t="shared" si="14"/>
        <v>10</v>
      </c>
      <c r="U79" s="52">
        <f t="shared" si="14"/>
        <v>406</v>
      </c>
      <c r="V79" s="52">
        <f t="shared" si="14"/>
        <v>16</v>
      </c>
      <c r="W79" s="52">
        <f t="shared" si="14"/>
        <v>588</v>
      </c>
      <c r="X79" s="52">
        <f t="shared" si="14"/>
        <v>0</v>
      </c>
      <c r="Y79" s="52">
        <f t="shared" si="14"/>
        <v>496</v>
      </c>
      <c r="Z79" s="52">
        <f t="shared" si="14"/>
        <v>7</v>
      </c>
      <c r="AA79" s="52">
        <f t="shared" si="14"/>
        <v>419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s="31" customFormat="1" ht="15">
      <c r="A80" s="47" t="s">
        <v>61</v>
      </c>
      <c r="B80" s="54" t="s">
        <v>132</v>
      </c>
      <c r="C80" s="54"/>
      <c r="D80" s="47" t="s">
        <v>247</v>
      </c>
      <c r="E80" s="47">
        <f>E81+E82+E83+E84+E85+E86+E87+E88+E89</f>
        <v>1236</v>
      </c>
      <c r="F80" s="47">
        <f aca="true" t="shared" si="15" ref="F80:AA80">F81+F82+F83+F84+F85+F86+F87+F88+F89</f>
        <v>26</v>
      </c>
      <c r="G80" s="47">
        <f t="shared" si="15"/>
        <v>1210</v>
      </c>
      <c r="H80" s="47">
        <f t="shared" si="15"/>
        <v>358</v>
      </c>
      <c r="I80" s="47">
        <f t="shared" si="15"/>
        <v>328</v>
      </c>
      <c r="J80" s="47">
        <f t="shared" si="15"/>
        <v>20</v>
      </c>
      <c r="K80" s="47">
        <f t="shared" si="15"/>
        <v>504</v>
      </c>
      <c r="L80" s="47">
        <v>17</v>
      </c>
      <c r="M80" s="47">
        <v>20</v>
      </c>
      <c r="N80" s="47">
        <f t="shared" si="15"/>
        <v>0</v>
      </c>
      <c r="O80" s="47">
        <f t="shared" si="15"/>
        <v>0</v>
      </c>
      <c r="P80" s="47">
        <f t="shared" si="15"/>
        <v>0</v>
      </c>
      <c r="Q80" s="47">
        <f t="shared" si="15"/>
        <v>48</v>
      </c>
      <c r="R80" s="47">
        <f t="shared" si="15"/>
        <v>0</v>
      </c>
      <c r="S80" s="47">
        <f t="shared" si="15"/>
        <v>144</v>
      </c>
      <c r="T80" s="47">
        <f t="shared" si="15"/>
        <v>10</v>
      </c>
      <c r="U80" s="47">
        <f t="shared" si="15"/>
        <v>232</v>
      </c>
      <c r="V80" s="47">
        <f t="shared" si="15"/>
        <v>16</v>
      </c>
      <c r="W80" s="47">
        <f t="shared" si="15"/>
        <v>588</v>
      </c>
      <c r="X80" s="47">
        <f t="shared" si="15"/>
        <v>0</v>
      </c>
      <c r="Y80" s="47">
        <f t="shared" si="15"/>
        <v>198</v>
      </c>
      <c r="Z80" s="47">
        <f t="shared" si="15"/>
        <v>0</v>
      </c>
      <c r="AA80" s="47">
        <f t="shared" si="15"/>
        <v>0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27" s="10" customFormat="1" ht="15">
      <c r="A81" s="12" t="s">
        <v>149</v>
      </c>
      <c r="B81" s="20" t="s">
        <v>133</v>
      </c>
      <c r="C81" s="20"/>
      <c r="D81" s="29" t="s">
        <v>232</v>
      </c>
      <c r="E81" s="29">
        <f>F81+G81</f>
        <v>224</v>
      </c>
      <c r="F81" s="12">
        <v>16</v>
      </c>
      <c r="G81" s="55">
        <f>N81+O81+Q81+S81+U81+W81+Y81+AA81</f>
        <v>208</v>
      </c>
      <c r="H81" s="12">
        <v>108</v>
      </c>
      <c r="I81" s="12">
        <v>100</v>
      </c>
      <c r="J81" s="12"/>
      <c r="K81" s="12"/>
      <c r="L81" s="12">
        <v>6</v>
      </c>
      <c r="M81" s="12">
        <v>6</v>
      </c>
      <c r="N81" s="19"/>
      <c r="O81" s="19"/>
      <c r="P81" s="19"/>
      <c r="Q81" s="19">
        <v>48</v>
      </c>
      <c r="R81" s="19"/>
      <c r="S81" s="19">
        <v>72</v>
      </c>
      <c r="T81" s="19"/>
      <c r="U81" s="19">
        <v>40</v>
      </c>
      <c r="V81" s="19">
        <v>16</v>
      </c>
      <c r="W81" s="19">
        <v>48</v>
      </c>
      <c r="X81" s="19"/>
      <c r="Y81" s="19"/>
      <c r="Z81" s="19"/>
      <c r="AA81" s="19"/>
    </row>
    <row r="82" spans="1:27" s="10" customFormat="1" ht="15">
      <c r="A82" s="12" t="s">
        <v>150</v>
      </c>
      <c r="B82" s="20" t="s">
        <v>134</v>
      </c>
      <c r="C82" s="29" t="s">
        <v>224</v>
      </c>
      <c r="D82" s="29"/>
      <c r="E82" s="29">
        <f aca="true" t="shared" si="16" ref="E82:E89">F82+G82</f>
        <v>62</v>
      </c>
      <c r="F82" s="12"/>
      <c r="G82" s="55">
        <f aca="true" t="shared" si="17" ref="G82:G89">N82+O82+Q82+S82+U82+W82+Y82+AA82</f>
        <v>62</v>
      </c>
      <c r="H82" s="12">
        <v>32</v>
      </c>
      <c r="I82" s="12">
        <v>30</v>
      </c>
      <c r="J82" s="12"/>
      <c r="K82" s="12"/>
      <c r="L82" s="12"/>
      <c r="M82" s="12"/>
      <c r="N82" s="19"/>
      <c r="O82" s="19"/>
      <c r="P82" s="19"/>
      <c r="Q82" s="19"/>
      <c r="R82" s="19"/>
      <c r="S82" s="19"/>
      <c r="T82" s="19"/>
      <c r="U82" s="19">
        <v>30</v>
      </c>
      <c r="V82" s="19"/>
      <c r="W82" s="19">
        <v>32</v>
      </c>
      <c r="X82" s="19"/>
      <c r="Y82" s="19"/>
      <c r="Z82" s="19"/>
      <c r="AA82" s="19"/>
    </row>
    <row r="83" spans="1:27" s="10" customFormat="1" ht="15">
      <c r="A83" s="12" t="s">
        <v>151</v>
      </c>
      <c r="B83" s="20" t="s">
        <v>135</v>
      </c>
      <c r="C83" s="20"/>
      <c r="D83" s="29" t="s">
        <v>232</v>
      </c>
      <c r="E83" s="29">
        <f t="shared" si="16"/>
        <v>108</v>
      </c>
      <c r="F83" s="12">
        <v>10</v>
      </c>
      <c r="G83" s="55">
        <f t="shared" si="17"/>
        <v>98</v>
      </c>
      <c r="H83" s="12">
        <v>44</v>
      </c>
      <c r="I83" s="12">
        <v>34</v>
      </c>
      <c r="J83" s="12">
        <v>20</v>
      </c>
      <c r="K83" s="12"/>
      <c r="L83" s="12">
        <v>6</v>
      </c>
      <c r="M83" s="12">
        <v>6</v>
      </c>
      <c r="N83" s="19"/>
      <c r="O83" s="19"/>
      <c r="P83" s="19"/>
      <c r="Q83" s="19"/>
      <c r="R83" s="19"/>
      <c r="S83" s="19"/>
      <c r="T83" s="19">
        <v>10</v>
      </c>
      <c r="U83" s="19">
        <v>50</v>
      </c>
      <c r="V83" s="19"/>
      <c r="W83" s="19">
        <v>48</v>
      </c>
      <c r="X83" s="19"/>
      <c r="Y83" s="19"/>
      <c r="Z83" s="19"/>
      <c r="AA83" s="19"/>
    </row>
    <row r="84" spans="1:27" s="21" customFormat="1" ht="15">
      <c r="A84" s="19" t="s">
        <v>152</v>
      </c>
      <c r="B84" s="34" t="s">
        <v>136</v>
      </c>
      <c r="C84" s="29" t="s">
        <v>224</v>
      </c>
      <c r="D84" s="29"/>
      <c r="E84" s="29">
        <f t="shared" si="16"/>
        <v>104</v>
      </c>
      <c r="F84" s="19"/>
      <c r="G84" s="55">
        <f t="shared" si="17"/>
        <v>104</v>
      </c>
      <c r="H84" s="19">
        <v>54</v>
      </c>
      <c r="I84" s="19">
        <v>50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40</v>
      </c>
      <c r="V84" s="19"/>
      <c r="W84" s="19">
        <v>64</v>
      </c>
      <c r="X84" s="19"/>
      <c r="Y84" s="19"/>
      <c r="Z84" s="19"/>
      <c r="AA84" s="19"/>
    </row>
    <row r="85" spans="1:27" s="21" customFormat="1" ht="30">
      <c r="A85" s="19" t="s">
        <v>153</v>
      </c>
      <c r="B85" s="34" t="s">
        <v>137</v>
      </c>
      <c r="C85" s="149" t="s">
        <v>245</v>
      </c>
      <c r="D85" s="149"/>
      <c r="E85" s="29">
        <f t="shared" si="16"/>
        <v>78</v>
      </c>
      <c r="F85" s="19"/>
      <c r="G85" s="55">
        <f t="shared" si="17"/>
        <v>78</v>
      </c>
      <c r="H85" s="19">
        <v>40</v>
      </c>
      <c r="I85" s="19">
        <v>38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>
        <v>48</v>
      </c>
      <c r="X85" s="19"/>
      <c r="Y85" s="19">
        <v>30</v>
      </c>
      <c r="Z85" s="19"/>
      <c r="AA85" s="19"/>
    </row>
    <row r="86" spans="1:27" s="21" customFormat="1" ht="15">
      <c r="A86" s="19" t="s">
        <v>154</v>
      </c>
      <c r="B86" s="34" t="s">
        <v>138</v>
      </c>
      <c r="C86" s="156"/>
      <c r="D86" s="156"/>
      <c r="E86" s="29">
        <f t="shared" si="16"/>
        <v>78</v>
      </c>
      <c r="F86" s="19"/>
      <c r="G86" s="55">
        <f t="shared" si="17"/>
        <v>78</v>
      </c>
      <c r="H86" s="19">
        <v>40</v>
      </c>
      <c r="I86" s="19">
        <v>38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>
        <v>48</v>
      </c>
      <c r="X86" s="19"/>
      <c r="Y86" s="19">
        <v>30</v>
      </c>
      <c r="Z86" s="19"/>
      <c r="AA86" s="19"/>
    </row>
    <row r="87" spans="1:27" s="21" customFormat="1" ht="15">
      <c r="A87" s="19" t="s">
        <v>155</v>
      </c>
      <c r="B87" s="34" t="s">
        <v>139</v>
      </c>
      <c r="C87" s="150"/>
      <c r="D87" s="150"/>
      <c r="E87" s="29">
        <f t="shared" si="16"/>
        <v>78</v>
      </c>
      <c r="F87" s="19"/>
      <c r="G87" s="55">
        <f t="shared" si="17"/>
        <v>78</v>
      </c>
      <c r="H87" s="19">
        <v>40</v>
      </c>
      <c r="I87" s="19">
        <v>38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>
        <v>48</v>
      </c>
      <c r="X87" s="19"/>
      <c r="Y87" s="19">
        <v>30</v>
      </c>
      <c r="Z87" s="19"/>
      <c r="AA87" s="19"/>
    </row>
    <row r="88" spans="1:27" s="21" customFormat="1" ht="15">
      <c r="A88" s="19" t="s">
        <v>156</v>
      </c>
      <c r="B88" s="34" t="s">
        <v>11</v>
      </c>
      <c r="C88" s="29" t="s">
        <v>224</v>
      </c>
      <c r="D88" s="29"/>
      <c r="E88" s="29">
        <f t="shared" si="16"/>
        <v>252</v>
      </c>
      <c r="F88" s="19"/>
      <c r="G88" s="55">
        <f t="shared" si="17"/>
        <v>252</v>
      </c>
      <c r="H88" s="19"/>
      <c r="I88" s="19"/>
      <c r="J88" s="19"/>
      <c r="K88" s="19">
        <v>252</v>
      </c>
      <c r="L88" s="19"/>
      <c r="M88" s="19"/>
      <c r="N88" s="19"/>
      <c r="O88" s="19"/>
      <c r="P88" s="19"/>
      <c r="Q88" s="19"/>
      <c r="R88" s="19"/>
      <c r="S88" s="19">
        <v>72</v>
      </c>
      <c r="T88" s="19"/>
      <c r="U88" s="19">
        <v>72</v>
      </c>
      <c r="V88" s="19"/>
      <c r="W88" s="19">
        <v>108</v>
      </c>
      <c r="X88" s="19"/>
      <c r="Y88" s="19"/>
      <c r="Z88" s="19"/>
      <c r="AA88" s="19"/>
    </row>
    <row r="89" spans="1:27" s="21" customFormat="1" ht="15">
      <c r="A89" s="19" t="s">
        <v>157</v>
      </c>
      <c r="B89" s="34" t="s">
        <v>54</v>
      </c>
      <c r="C89" s="29" t="s">
        <v>233</v>
      </c>
      <c r="D89" s="29"/>
      <c r="E89" s="29">
        <f t="shared" si="16"/>
        <v>252</v>
      </c>
      <c r="F89" s="19"/>
      <c r="G89" s="55">
        <f t="shared" si="17"/>
        <v>252</v>
      </c>
      <c r="H89" s="19"/>
      <c r="I89" s="19"/>
      <c r="J89" s="19"/>
      <c r="K89" s="19">
        <v>252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>
        <v>144</v>
      </c>
      <c r="X89" s="19"/>
      <c r="Y89" s="19">
        <v>108</v>
      </c>
      <c r="Z89" s="19"/>
      <c r="AA89" s="19"/>
    </row>
    <row r="90" spans="1:27" s="21" customFormat="1" ht="30">
      <c r="A90" s="78" t="s">
        <v>158</v>
      </c>
      <c r="B90" s="79" t="s">
        <v>159</v>
      </c>
      <c r="C90" s="79"/>
      <c r="D90" s="83" t="s">
        <v>239</v>
      </c>
      <c r="E90" s="83">
        <f>E91+E92+E93+E94+E95</f>
        <v>300</v>
      </c>
      <c r="F90" s="83">
        <f aca="true" t="shared" si="18" ref="F90:AA90">F91+F92+F93+F94+F95</f>
        <v>7</v>
      </c>
      <c r="G90" s="83">
        <f t="shared" si="18"/>
        <v>293</v>
      </c>
      <c r="H90" s="83">
        <f t="shared" si="18"/>
        <v>81</v>
      </c>
      <c r="I90" s="83">
        <f t="shared" si="18"/>
        <v>48</v>
      </c>
      <c r="J90" s="83">
        <f t="shared" si="18"/>
        <v>20</v>
      </c>
      <c r="K90" s="83">
        <f t="shared" si="18"/>
        <v>144</v>
      </c>
      <c r="L90" s="83">
        <v>2</v>
      </c>
      <c r="M90" s="83">
        <v>8</v>
      </c>
      <c r="N90" s="83">
        <f t="shared" si="18"/>
        <v>0</v>
      </c>
      <c r="O90" s="83">
        <f t="shared" si="18"/>
        <v>0</v>
      </c>
      <c r="P90" s="83">
        <f t="shared" si="18"/>
        <v>0</v>
      </c>
      <c r="Q90" s="83">
        <f t="shared" si="18"/>
        <v>0</v>
      </c>
      <c r="R90" s="83">
        <f t="shared" si="18"/>
        <v>0</v>
      </c>
      <c r="S90" s="83">
        <f t="shared" si="18"/>
        <v>0</v>
      </c>
      <c r="T90" s="83">
        <f t="shared" si="18"/>
        <v>0</v>
      </c>
      <c r="U90" s="83">
        <f t="shared" si="18"/>
        <v>0</v>
      </c>
      <c r="V90" s="83">
        <f t="shared" si="18"/>
        <v>0</v>
      </c>
      <c r="W90" s="83">
        <f t="shared" si="18"/>
        <v>0</v>
      </c>
      <c r="X90" s="83">
        <f t="shared" si="18"/>
        <v>0</v>
      </c>
      <c r="Y90" s="83">
        <f t="shared" si="18"/>
        <v>30</v>
      </c>
      <c r="Z90" s="83">
        <f t="shared" si="18"/>
        <v>7</v>
      </c>
      <c r="AA90" s="83">
        <f t="shared" si="18"/>
        <v>263</v>
      </c>
    </row>
    <row r="91" spans="1:27" s="21" customFormat="1" ht="15">
      <c r="A91" s="19" t="s">
        <v>163</v>
      </c>
      <c r="B91" s="34" t="s">
        <v>160</v>
      </c>
      <c r="C91" s="149" t="s">
        <v>238</v>
      </c>
      <c r="D91" s="29"/>
      <c r="E91" s="29">
        <f>F91+G91</f>
        <v>58</v>
      </c>
      <c r="F91" s="19"/>
      <c r="G91" s="55">
        <f>N91+O91+Q91+S91+U91+W91+Y91+AA91</f>
        <v>58</v>
      </c>
      <c r="H91" s="19">
        <v>30</v>
      </c>
      <c r="I91" s="19">
        <v>28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>
        <v>30</v>
      </c>
      <c r="Z91" s="19"/>
      <c r="AA91" s="19">
        <v>28</v>
      </c>
    </row>
    <row r="92" spans="1:27" s="21" customFormat="1" ht="15">
      <c r="A92" s="19" t="s">
        <v>164</v>
      </c>
      <c r="B92" s="26" t="s">
        <v>161</v>
      </c>
      <c r="C92" s="140"/>
      <c r="D92" s="149"/>
      <c r="E92" s="29">
        <f>F92+G92</f>
        <v>63</v>
      </c>
      <c r="F92" s="19">
        <v>7</v>
      </c>
      <c r="G92" s="55">
        <f>N92+O92+Q92+S92+U92+W92+Y92+AA92</f>
        <v>56</v>
      </c>
      <c r="H92" s="19">
        <v>26</v>
      </c>
      <c r="I92" s="19">
        <v>10</v>
      </c>
      <c r="J92" s="19">
        <v>20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>
        <v>7</v>
      </c>
      <c r="AA92" s="19">
        <v>56</v>
      </c>
    </row>
    <row r="93" spans="1:27" s="21" customFormat="1" ht="15">
      <c r="A93" s="19" t="s">
        <v>165</v>
      </c>
      <c r="B93" s="26" t="s">
        <v>162</v>
      </c>
      <c r="C93" s="122"/>
      <c r="D93" s="150"/>
      <c r="E93" s="29">
        <f>F93+G93</f>
        <v>35</v>
      </c>
      <c r="F93" s="19"/>
      <c r="G93" s="55">
        <f>N93+O93+Q93+S93+U93+W93+Y93+AA93</f>
        <v>35</v>
      </c>
      <c r="H93" s="19">
        <v>25</v>
      </c>
      <c r="I93" s="19">
        <v>10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>
        <v>35</v>
      </c>
    </row>
    <row r="94" spans="1:27" s="21" customFormat="1" ht="15">
      <c r="A94" s="19" t="s">
        <v>166</v>
      </c>
      <c r="B94" s="26" t="s">
        <v>11</v>
      </c>
      <c r="C94" s="29" t="s">
        <v>237</v>
      </c>
      <c r="D94" s="29"/>
      <c r="E94" s="29">
        <f>F94+G94</f>
        <v>72</v>
      </c>
      <c r="F94" s="19"/>
      <c r="G94" s="55">
        <f>N94+O94+Q94+S94+U94+W94+Y94+AA94</f>
        <v>72</v>
      </c>
      <c r="H94" s="19"/>
      <c r="I94" s="19"/>
      <c r="J94" s="19"/>
      <c r="K94" s="19">
        <v>72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>
        <v>72</v>
      </c>
    </row>
    <row r="95" spans="1:27" s="40" customFormat="1" ht="15">
      <c r="A95" s="19" t="s">
        <v>167</v>
      </c>
      <c r="B95" s="26" t="s">
        <v>54</v>
      </c>
      <c r="C95" s="75" t="s">
        <v>237</v>
      </c>
      <c r="D95" s="29"/>
      <c r="E95" s="29">
        <f>F95+G95</f>
        <v>72</v>
      </c>
      <c r="F95" s="19"/>
      <c r="G95" s="56">
        <f>N95+O95+Q95+S95+U95+W95+Y95+AA95</f>
        <v>72</v>
      </c>
      <c r="H95" s="19"/>
      <c r="I95" s="19"/>
      <c r="J95" s="19"/>
      <c r="K95" s="19">
        <v>72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>
        <v>72</v>
      </c>
    </row>
    <row r="96" spans="1:27" s="85" customFormat="1" ht="15">
      <c r="A96" s="78" t="s">
        <v>168</v>
      </c>
      <c r="B96" s="84" t="s">
        <v>169</v>
      </c>
      <c r="C96" s="84"/>
      <c r="D96" s="83" t="s">
        <v>239</v>
      </c>
      <c r="E96" s="83">
        <f>E97+E98+E99+E100+E101+E102</f>
        <v>308</v>
      </c>
      <c r="F96" s="83">
        <f aca="true" t="shared" si="19" ref="F96:AA96">F97+F98+F99+F100+F101+F102</f>
        <v>0</v>
      </c>
      <c r="G96" s="83">
        <f t="shared" si="19"/>
        <v>308</v>
      </c>
      <c r="H96" s="83">
        <f t="shared" si="19"/>
        <v>84</v>
      </c>
      <c r="I96" s="83">
        <f t="shared" si="19"/>
        <v>80</v>
      </c>
      <c r="J96" s="83">
        <f t="shared" si="19"/>
        <v>0</v>
      </c>
      <c r="K96" s="83">
        <f t="shared" si="19"/>
        <v>144</v>
      </c>
      <c r="L96" s="83">
        <v>10</v>
      </c>
      <c r="M96" s="83">
        <v>20</v>
      </c>
      <c r="N96" s="83">
        <f t="shared" si="19"/>
        <v>0</v>
      </c>
      <c r="O96" s="83">
        <f t="shared" si="19"/>
        <v>0</v>
      </c>
      <c r="P96" s="83">
        <f t="shared" si="19"/>
        <v>0</v>
      </c>
      <c r="Q96" s="83">
        <f t="shared" si="19"/>
        <v>0</v>
      </c>
      <c r="R96" s="83">
        <f t="shared" si="19"/>
        <v>0</v>
      </c>
      <c r="S96" s="83">
        <f t="shared" si="19"/>
        <v>0</v>
      </c>
      <c r="T96" s="83">
        <f t="shared" si="19"/>
        <v>0</v>
      </c>
      <c r="U96" s="83">
        <f t="shared" si="19"/>
        <v>0</v>
      </c>
      <c r="V96" s="83">
        <f t="shared" si="19"/>
        <v>0</v>
      </c>
      <c r="W96" s="83">
        <f t="shared" si="19"/>
        <v>0</v>
      </c>
      <c r="X96" s="83">
        <f t="shared" si="19"/>
        <v>0</v>
      </c>
      <c r="Y96" s="83">
        <f t="shared" si="19"/>
        <v>152</v>
      </c>
      <c r="Z96" s="83">
        <f t="shared" si="19"/>
        <v>0</v>
      </c>
      <c r="AA96" s="83">
        <f t="shared" si="19"/>
        <v>156</v>
      </c>
    </row>
    <row r="97" spans="1:27" s="21" customFormat="1" ht="15">
      <c r="A97" s="19" t="s">
        <v>182</v>
      </c>
      <c r="B97" s="26" t="s">
        <v>170</v>
      </c>
      <c r="C97" s="99"/>
      <c r="D97" s="149" t="s">
        <v>240</v>
      </c>
      <c r="E97" s="29">
        <f aca="true" t="shared" si="20" ref="E97:E102">F97+G97</f>
        <v>40</v>
      </c>
      <c r="F97" s="19"/>
      <c r="G97" s="55">
        <f aca="true" t="shared" si="21" ref="G97:G102">N97+O97+Q97+S97+U97+W97+Y97+AA97</f>
        <v>40</v>
      </c>
      <c r="H97" s="19">
        <v>20</v>
      </c>
      <c r="I97" s="19">
        <v>20</v>
      </c>
      <c r="J97" s="19"/>
      <c r="K97" s="19"/>
      <c r="L97" s="196">
        <v>6</v>
      </c>
      <c r="M97" s="196">
        <v>6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>
        <v>40</v>
      </c>
      <c r="Z97" s="19"/>
      <c r="AA97" s="19"/>
    </row>
    <row r="98" spans="1:27" s="21" customFormat="1" ht="15">
      <c r="A98" s="19" t="s">
        <v>183</v>
      </c>
      <c r="B98" s="26" t="s">
        <v>171</v>
      </c>
      <c r="C98" s="100"/>
      <c r="D98" s="150"/>
      <c r="E98" s="29">
        <f t="shared" si="20"/>
        <v>40</v>
      </c>
      <c r="F98" s="19"/>
      <c r="G98" s="55">
        <f t="shared" si="21"/>
        <v>40</v>
      </c>
      <c r="H98" s="19">
        <v>20</v>
      </c>
      <c r="I98" s="19">
        <v>20</v>
      </c>
      <c r="J98" s="19"/>
      <c r="K98" s="19"/>
      <c r="L98" s="193"/>
      <c r="M98" s="193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>
        <v>40</v>
      </c>
      <c r="Z98" s="19"/>
      <c r="AA98" s="19"/>
    </row>
    <row r="99" spans="1:27" s="21" customFormat="1" ht="15">
      <c r="A99" s="19" t="s">
        <v>184</v>
      </c>
      <c r="B99" s="26" t="s">
        <v>172</v>
      </c>
      <c r="C99" s="99"/>
      <c r="D99" s="149" t="s">
        <v>241</v>
      </c>
      <c r="E99" s="29">
        <f t="shared" si="20"/>
        <v>42</v>
      </c>
      <c r="F99" s="19"/>
      <c r="G99" s="55">
        <f t="shared" si="21"/>
        <v>42</v>
      </c>
      <c r="H99" s="19">
        <v>22</v>
      </c>
      <c r="I99" s="19">
        <v>20</v>
      </c>
      <c r="J99" s="19"/>
      <c r="K99" s="19"/>
      <c r="L99" s="196">
        <v>2</v>
      </c>
      <c r="M99" s="196">
        <v>6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>
        <v>42</v>
      </c>
    </row>
    <row r="100" spans="1:27" s="21" customFormat="1" ht="15">
      <c r="A100" s="19" t="s">
        <v>185</v>
      </c>
      <c r="B100" s="26" t="s">
        <v>173</v>
      </c>
      <c r="C100" s="100"/>
      <c r="D100" s="150"/>
      <c r="E100" s="29">
        <f t="shared" si="20"/>
        <v>42</v>
      </c>
      <c r="F100" s="19"/>
      <c r="G100" s="55">
        <f t="shared" si="21"/>
        <v>42</v>
      </c>
      <c r="H100" s="19">
        <v>22</v>
      </c>
      <c r="I100" s="19">
        <v>20</v>
      </c>
      <c r="J100" s="19"/>
      <c r="K100" s="19"/>
      <c r="L100" s="193"/>
      <c r="M100" s="193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>
        <v>42</v>
      </c>
    </row>
    <row r="101" spans="1:27" s="21" customFormat="1" ht="15">
      <c r="A101" s="19" t="s">
        <v>177</v>
      </c>
      <c r="B101" s="26" t="s">
        <v>11</v>
      </c>
      <c r="C101" s="29" t="s">
        <v>233</v>
      </c>
      <c r="D101" s="29"/>
      <c r="E101" s="29">
        <f t="shared" si="20"/>
        <v>72</v>
      </c>
      <c r="F101" s="19"/>
      <c r="G101" s="55">
        <f t="shared" si="21"/>
        <v>72</v>
      </c>
      <c r="H101" s="19"/>
      <c r="I101" s="19"/>
      <c r="J101" s="19"/>
      <c r="K101" s="19">
        <v>72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>
        <v>72</v>
      </c>
      <c r="Z101" s="19"/>
      <c r="AA101" s="19"/>
    </row>
    <row r="102" spans="1:27" s="40" customFormat="1" ht="15">
      <c r="A102" s="19" t="s">
        <v>178</v>
      </c>
      <c r="B102" s="26" t="s">
        <v>54</v>
      </c>
      <c r="C102" s="75" t="s">
        <v>237</v>
      </c>
      <c r="D102" s="29"/>
      <c r="E102" s="29">
        <f t="shared" si="20"/>
        <v>72</v>
      </c>
      <c r="F102" s="19"/>
      <c r="G102" s="56">
        <f t="shared" si="21"/>
        <v>72</v>
      </c>
      <c r="H102" s="19"/>
      <c r="I102" s="19"/>
      <c r="J102" s="19"/>
      <c r="K102" s="19">
        <v>72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>
        <v>72</v>
      </c>
    </row>
    <row r="103" spans="1:27" s="21" customFormat="1" ht="30">
      <c r="A103" s="51" t="s">
        <v>174</v>
      </c>
      <c r="B103" s="79" t="s">
        <v>175</v>
      </c>
      <c r="C103" s="79"/>
      <c r="D103" s="83" t="s">
        <v>242</v>
      </c>
      <c r="E103" s="83">
        <f>E104+E105+E106</f>
        <v>408</v>
      </c>
      <c r="F103" s="83">
        <f aca="true" t="shared" si="22" ref="F103:AA103">F104+F105+F106</f>
        <v>0</v>
      </c>
      <c r="G103" s="83">
        <f t="shared" si="22"/>
        <v>408</v>
      </c>
      <c r="H103" s="83">
        <f t="shared" si="22"/>
        <v>60</v>
      </c>
      <c r="I103" s="83">
        <f t="shared" si="22"/>
        <v>60</v>
      </c>
      <c r="J103" s="83">
        <f t="shared" si="22"/>
        <v>0</v>
      </c>
      <c r="K103" s="83">
        <f t="shared" si="22"/>
        <v>288</v>
      </c>
      <c r="L103" s="83">
        <v>10</v>
      </c>
      <c r="M103" s="83">
        <v>8</v>
      </c>
      <c r="N103" s="83">
        <f t="shared" si="22"/>
        <v>0</v>
      </c>
      <c r="O103" s="83">
        <f t="shared" si="22"/>
        <v>0</v>
      </c>
      <c r="P103" s="83">
        <f t="shared" si="22"/>
        <v>0</v>
      </c>
      <c r="Q103" s="83">
        <f t="shared" si="22"/>
        <v>0</v>
      </c>
      <c r="R103" s="83">
        <f t="shared" si="22"/>
        <v>0</v>
      </c>
      <c r="S103" s="83">
        <f t="shared" si="22"/>
        <v>234</v>
      </c>
      <c r="T103" s="83">
        <f t="shared" si="22"/>
        <v>0</v>
      </c>
      <c r="U103" s="83">
        <f t="shared" si="22"/>
        <v>174</v>
      </c>
      <c r="V103" s="83">
        <f t="shared" si="22"/>
        <v>0</v>
      </c>
      <c r="W103" s="83">
        <f t="shared" si="22"/>
        <v>0</v>
      </c>
      <c r="X103" s="83">
        <f t="shared" si="22"/>
        <v>0</v>
      </c>
      <c r="Y103" s="83">
        <f t="shared" si="22"/>
        <v>0</v>
      </c>
      <c r="Z103" s="83">
        <f t="shared" si="22"/>
        <v>0</v>
      </c>
      <c r="AA103" s="83">
        <f t="shared" si="22"/>
        <v>0</v>
      </c>
    </row>
    <row r="104" spans="1:27" s="21" customFormat="1" ht="15">
      <c r="A104" s="19" t="s">
        <v>179</v>
      </c>
      <c r="B104" s="26" t="s">
        <v>176</v>
      </c>
      <c r="C104" s="29" t="s">
        <v>243</v>
      </c>
      <c r="D104" s="29"/>
      <c r="E104" s="29">
        <f>F104+G104</f>
        <v>120</v>
      </c>
      <c r="F104" s="19"/>
      <c r="G104" s="55">
        <f>N104+O104+Q104+S104+U104+W104+Y104+AA104</f>
        <v>120</v>
      </c>
      <c r="H104" s="19">
        <v>60</v>
      </c>
      <c r="I104" s="19">
        <v>60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v>90</v>
      </c>
      <c r="T104" s="19"/>
      <c r="U104" s="19">
        <v>30</v>
      </c>
      <c r="V104" s="19"/>
      <c r="W104" s="19"/>
      <c r="X104" s="19"/>
      <c r="Y104" s="19"/>
      <c r="Z104" s="19"/>
      <c r="AA104" s="19"/>
    </row>
    <row r="105" spans="1:27" s="21" customFormat="1" ht="15">
      <c r="A105" s="19" t="s">
        <v>180</v>
      </c>
      <c r="B105" s="26" t="s">
        <v>11</v>
      </c>
      <c r="C105" s="29" t="s">
        <v>226</v>
      </c>
      <c r="D105" s="29"/>
      <c r="E105" s="29">
        <f>F105+G105</f>
        <v>144</v>
      </c>
      <c r="F105" s="19"/>
      <c r="G105" s="55">
        <f>N105+O105+Q105+S105+U105+W105+Y105+AA105</f>
        <v>144</v>
      </c>
      <c r="H105" s="19"/>
      <c r="I105" s="19"/>
      <c r="J105" s="19"/>
      <c r="K105" s="19">
        <v>144</v>
      </c>
      <c r="L105" s="19"/>
      <c r="M105" s="19"/>
      <c r="N105" s="19"/>
      <c r="O105" s="19"/>
      <c r="P105" s="19"/>
      <c r="Q105" s="19"/>
      <c r="R105" s="19"/>
      <c r="S105" s="19">
        <v>144</v>
      </c>
      <c r="T105" s="19"/>
      <c r="U105" s="19"/>
      <c r="V105" s="19"/>
      <c r="W105" s="19"/>
      <c r="X105" s="19"/>
      <c r="Y105" s="19"/>
      <c r="Z105" s="19"/>
      <c r="AA105" s="19"/>
    </row>
    <row r="106" spans="1:27" s="21" customFormat="1" ht="13.5" customHeight="1">
      <c r="A106" s="19" t="s">
        <v>181</v>
      </c>
      <c r="B106" s="26" t="s">
        <v>54</v>
      </c>
      <c r="C106" s="29" t="s">
        <v>243</v>
      </c>
      <c r="D106" s="29"/>
      <c r="E106" s="29">
        <f>F106+G106</f>
        <v>144</v>
      </c>
      <c r="F106" s="19"/>
      <c r="G106" s="55">
        <f>N106+O106+Q106+S106+U106+W106+Y106+AA106</f>
        <v>144</v>
      </c>
      <c r="H106" s="19"/>
      <c r="I106" s="19"/>
      <c r="J106" s="19"/>
      <c r="K106" s="19">
        <v>144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>
        <v>144</v>
      </c>
      <c r="V106" s="19"/>
      <c r="W106" s="19"/>
      <c r="X106" s="19"/>
      <c r="Y106" s="19"/>
      <c r="Z106" s="19"/>
      <c r="AA106" s="19"/>
    </row>
    <row r="107" spans="1:27" s="21" customFormat="1" ht="18" customHeight="1">
      <c r="A107" s="51" t="s">
        <v>189</v>
      </c>
      <c r="B107" s="80" t="s">
        <v>186</v>
      </c>
      <c r="C107" s="80"/>
      <c r="D107" s="83" t="s">
        <v>244</v>
      </c>
      <c r="E107" s="83">
        <f>E108+E109+E110</f>
        <v>116</v>
      </c>
      <c r="F107" s="83">
        <f aca="true" t="shared" si="23" ref="F107:AA107">F108+F109+F110</f>
        <v>0</v>
      </c>
      <c r="G107" s="83">
        <f t="shared" si="23"/>
        <v>116</v>
      </c>
      <c r="H107" s="83">
        <f t="shared" si="23"/>
        <v>48</v>
      </c>
      <c r="I107" s="83">
        <f t="shared" si="23"/>
        <v>32</v>
      </c>
      <c r="J107" s="83">
        <f t="shared" si="23"/>
        <v>0</v>
      </c>
      <c r="K107" s="83">
        <f t="shared" si="23"/>
        <v>36</v>
      </c>
      <c r="L107" s="83">
        <v>5</v>
      </c>
      <c r="M107" s="83">
        <v>6</v>
      </c>
      <c r="N107" s="83">
        <f t="shared" si="23"/>
        <v>0</v>
      </c>
      <c r="O107" s="83">
        <f t="shared" si="23"/>
        <v>0</v>
      </c>
      <c r="P107" s="83">
        <f t="shared" si="23"/>
        <v>0</v>
      </c>
      <c r="Q107" s="83">
        <f t="shared" si="23"/>
        <v>0</v>
      </c>
      <c r="R107" s="83">
        <f t="shared" si="23"/>
        <v>0</v>
      </c>
      <c r="S107" s="83">
        <f t="shared" si="23"/>
        <v>0</v>
      </c>
      <c r="T107" s="83">
        <f t="shared" si="23"/>
        <v>0</v>
      </c>
      <c r="U107" s="83">
        <f t="shared" si="23"/>
        <v>0</v>
      </c>
      <c r="V107" s="83">
        <f t="shared" si="23"/>
        <v>0</v>
      </c>
      <c r="W107" s="83">
        <f t="shared" si="23"/>
        <v>0</v>
      </c>
      <c r="X107" s="83">
        <f t="shared" si="23"/>
        <v>0</v>
      </c>
      <c r="Y107" s="83">
        <f t="shared" si="23"/>
        <v>116</v>
      </c>
      <c r="Z107" s="83">
        <f t="shared" si="23"/>
        <v>0</v>
      </c>
      <c r="AA107" s="83">
        <f t="shared" si="23"/>
        <v>0</v>
      </c>
    </row>
    <row r="108" spans="1:27" s="40" customFormat="1" ht="21.75" customHeight="1">
      <c r="A108" s="60" t="s">
        <v>190</v>
      </c>
      <c r="B108" s="81" t="s">
        <v>187</v>
      </c>
      <c r="C108" s="204" t="s">
        <v>245</v>
      </c>
      <c r="D108" s="29"/>
      <c r="E108" s="29">
        <f>F108+G108</f>
        <v>40</v>
      </c>
      <c r="F108" s="19"/>
      <c r="G108" s="56">
        <f>N108+O108+Q108+S108+U108+W108+Y108+AA108</f>
        <v>40</v>
      </c>
      <c r="H108" s="19">
        <v>24</v>
      </c>
      <c r="I108" s="19">
        <v>16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>
        <v>40</v>
      </c>
      <c r="Z108" s="19"/>
      <c r="AA108" s="19"/>
    </row>
    <row r="109" spans="1:27" s="40" customFormat="1" ht="18" customHeight="1">
      <c r="A109" s="60" t="s">
        <v>191</v>
      </c>
      <c r="B109" s="81" t="s">
        <v>188</v>
      </c>
      <c r="C109" s="205"/>
      <c r="D109" s="29"/>
      <c r="E109" s="29">
        <f>F109+G109</f>
        <v>40</v>
      </c>
      <c r="F109" s="19"/>
      <c r="G109" s="56">
        <f>N109+O109+Q109+S109+U109+W109+Y109+AA109</f>
        <v>40</v>
      </c>
      <c r="H109" s="19">
        <v>24</v>
      </c>
      <c r="I109" s="19">
        <v>16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>
        <v>40</v>
      </c>
      <c r="Z109" s="19"/>
      <c r="AA109" s="19"/>
    </row>
    <row r="110" spans="1:27" s="40" customFormat="1" ht="21" customHeight="1">
      <c r="A110" s="60" t="s">
        <v>192</v>
      </c>
      <c r="B110" s="81" t="s">
        <v>11</v>
      </c>
      <c r="C110" s="206" t="s">
        <v>233</v>
      </c>
      <c r="D110" s="29"/>
      <c r="E110" s="29">
        <f>F110+G110</f>
        <v>36</v>
      </c>
      <c r="F110" s="19"/>
      <c r="G110" s="56">
        <f>N110+O110+Q110+S110+U110+W110+Y110+AA110</f>
        <v>36</v>
      </c>
      <c r="H110" s="19"/>
      <c r="I110" s="19"/>
      <c r="J110" s="19"/>
      <c r="K110" s="19">
        <v>36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>
        <v>36</v>
      </c>
      <c r="Z110" s="19"/>
      <c r="AA110" s="19"/>
    </row>
    <row r="111" spans="1:27" s="22" customFormat="1" ht="15">
      <c r="A111" s="61" t="s">
        <v>196</v>
      </c>
      <c r="B111" s="69" t="s">
        <v>195</v>
      </c>
      <c r="C111" s="69"/>
      <c r="D111" s="29"/>
      <c r="E111" s="101">
        <v>144</v>
      </c>
      <c r="F111" s="19"/>
      <c r="G111" s="47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67"/>
      <c r="Z111" s="67"/>
      <c r="AA111" s="82" t="s">
        <v>199</v>
      </c>
    </row>
    <row r="112" spans="1:27" s="8" customFormat="1" ht="15">
      <c r="A112" s="9"/>
      <c r="B112" s="27" t="s">
        <v>12</v>
      </c>
      <c r="C112" s="27"/>
      <c r="D112" s="7"/>
      <c r="E112" s="7">
        <v>288</v>
      </c>
      <c r="F112" s="7"/>
      <c r="G112" s="7"/>
      <c r="H112" s="7"/>
      <c r="I112" s="7"/>
      <c r="J112" s="7"/>
      <c r="K112" s="7"/>
      <c r="L112" s="7"/>
      <c r="M112" s="7"/>
      <c r="N112" s="59"/>
      <c r="O112" s="7">
        <v>72</v>
      </c>
      <c r="P112" s="7"/>
      <c r="Q112" s="7">
        <v>36</v>
      </c>
      <c r="R112" s="7"/>
      <c r="S112" s="7">
        <v>36</v>
      </c>
      <c r="T112" s="7"/>
      <c r="U112" s="7">
        <v>36</v>
      </c>
      <c r="V112" s="7"/>
      <c r="W112" s="7">
        <v>36</v>
      </c>
      <c r="X112" s="7"/>
      <c r="Y112" s="9">
        <v>36</v>
      </c>
      <c r="Z112" s="9"/>
      <c r="AA112" s="9">
        <v>36</v>
      </c>
    </row>
    <row r="113" spans="1:28" s="24" customFormat="1" ht="15">
      <c r="A113" s="189" t="s">
        <v>197</v>
      </c>
      <c r="B113" s="190"/>
      <c r="C113" s="89"/>
      <c r="D113" s="23"/>
      <c r="E113" s="23"/>
      <c r="F113" s="23"/>
      <c r="G113" s="13"/>
      <c r="H113" s="13"/>
      <c r="I113" s="13"/>
      <c r="J113" s="13"/>
      <c r="K113" s="13"/>
      <c r="L113" s="13"/>
      <c r="M113" s="23"/>
      <c r="N113" s="23"/>
      <c r="O113" s="23"/>
      <c r="P113" s="25">
        <v>16</v>
      </c>
      <c r="Q113" s="25"/>
      <c r="R113" s="25">
        <v>18</v>
      </c>
      <c r="S113" s="25"/>
      <c r="T113" s="25">
        <v>10</v>
      </c>
      <c r="U113" s="25"/>
      <c r="V113" s="25">
        <v>32</v>
      </c>
      <c r="W113" s="25"/>
      <c r="X113" s="25">
        <v>0</v>
      </c>
      <c r="Y113" s="116"/>
      <c r="Z113" s="9">
        <v>7</v>
      </c>
      <c r="AA113" s="68"/>
      <c r="AB113" s="30"/>
    </row>
    <row r="114" spans="1:42" s="33" customFormat="1" ht="15">
      <c r="A114" s="191" t="s">
        <v>9</v>
      </c>
      <c r="B114" s="190"/>
      <c r="C114" s="102"/>
      <c r="D114" s="52"/>
      <c r="E114" s="52">
        <f>E37+E57+E64+E68+E111+E112</f>
        <v>5724</v>
      </c>
      <c r="F114" s="52">
        <f>F37+F57+F64+F68+F111+F112</f>
        <v>83</v>
      </c>
      <c r="G114" s="52">
        <f>G37+G57+G64+G68</f>
        <v>5209</v>
      </c>
      <c r="H114" s="52">
        <f aca="true" t="shared" si="24" ref="H114:V114">H37+H57+H64+H68</f>
        <v>2148</v>
      </c>
      <c r="I114" s="52">
        <f t="shared" si="24"/>
        <v>1887</v>
      </c>
      <c r="J114" s="52">
        <f t="shared" si="24"/>
        <v>40</v>
      </c>
      <c r="K114" s="52">
        <f t="shared" si="24"/>
        <v>1116</v>
      </c>
      <c r="L114" s="52">
        <f t="shared" si="24"/>
        <v>166</v>
      </c>
      <c r="M114" s="52">
        <f t="shared" si="24"/>
        <v>122</v>
      </c>
      <c r="N114" s="52">
        <f t="shared" si="24"/>
        <v>612</v>
      </c>
      <c r="O114" s="52">
        <f t="shared" si="24"/>
        <v>792</v>
      </c>
      <c r="P114" s="52">
        <f t="shared" si="24"/>
        <v>16</v>
      </c>
      <c r="Q114" s="52">
        <f t="shared" si="24"/>
        <v>560</v>
      </c>
      <c r="R114" s="52">
        <f t="shared" si="24"/>
        <v>18</v>
      </c>
      <c r="S114" s="52">
        <f t="shared" si="24"/>
        <v>846</v>
      </c>
      <c r="T114" s="52">
        <f t="shared" si="24"/>
        <v>10</v>
      </c>
      <c r="U114" s="52">
        <f t="shared" si="24"/>
        <v>566</v>
      </c>
      <c r="V114" s="52">
        <f t="shared" si="24"/>
        <v>32</v>
      </c>
      <c r="W114" s="52">
        <f>W37+W57+W64+W68</f>
        <v>796</v>
      </c>
      <c r="X114" s="52">
        <f>X37+X57+X64+X68</f>
        <v>0</v>
      </c>
      <c r="Y114" s="52">
        <f>Y37+Y57+Y64+Y68</f>
        <v>576</v>
      </c>
      <c r="Z114" s="52">
        <f>Z37+Z57+Z64+Z68</f>
        <v>7</v>
      </c>
      <c r="AA114" s="52">
        <f>AA37+AA57+AA64+AA68</f>
        <v>461</v>
      </c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</row>
    <row r="115" spans="1:27" s="65" customFormat="1" ht="15">
      <c r="A115" s="66" t="s">
        <v>37</v>
      </c>
      <c r="B115" s="64" t="s">
        <v>193</v>
      </c>
      <c r="C115" s="64"/>
      <c r="D115" s="61"/>
      <c r="E115" s="61">
        <v>216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9"/>
      <c r="Z115" s="69"/>
      <c r="AA115" s="66" t="s">
        <v>200</v>
      </c>
    </row>
    <row r="116" spans="1:29" s="65" customFormat="1" ht="15">
      <c r="A116" s="198" t="s">
        <v>210</v>
      </c>
      <c r="B116" s="199"/>
      <c r="C116" s="105" t="s">
        <v>253</v>
      </c>
      <c r="D116" s="51" t="s">
        <v>250</v>
      </c>
      <c r="E116" s="103">
        <f>E114+E115</f>
        <v>5940</v>
      </c>
      <c r="F116" s="104">
        <v>83</v>
      </c>
      <c r="G116" s="51">
        <v>5209</v>
      </c>
      <c r="H116" s="51">
        <v>2148</v>
      </c>
      <c r="I116" s="51">
        <v>1887</v>
      </c>
      <c r="J116" s="51">
        <v>40</v>
      </c>
      <c r="K116" s="51">
        <v>1116</v>
      </c>
      <c r="L116" s="51">
        <v>0</v>
      </c>
      <c r="M116" s="51">
        <v>0</v>
      </c>
      <c r="N116" s="51">
        <v>612</v>
      </c>
      <c r="O116" s="51">
        <v>864</v>
      </c>
      <c r="P116" s="51">
        <v>16</v>
      </c>
      <c r="Q116" s="51">
        <v>596</v>
      </c>
      <c r="R116" s="51">
        <v>18</v>
      </c>
      <c r="S116" s="51">
        <v>882</v>
      </c>
      <c r="T116" s="51">
        <v>10</v>
      </c>
      <c r="U116" s="51">
        <v>602</v>
      </c>
      <c r="V116" s="51">
        <v>32</v>
      </c>
      <c r="W116" s="51">
        <v>832</v>
      </c>
      <c r="X116" s="51">
        <v>0</v>
      </c>
      <c r="Y116" s="80">
        <v>612</v>
      </c>
      <c r="Z116" s="80">
        <v>7</v>
      </c>
      <c r="AA116" s="105">
        <v>857</v>
      </c>
      <c r="AB116" s="117"/>
      <c r="AC116" s="117"/>
    </row>
    <row r="117" spans="1:42" ht="18" customHeight="1">
      <c r="A117" s="180" t="s">
        <v>246</v>
      </c>
      <c r="B117" s="181"/>
      <c r="C117" s="181"/>
      <c r="D117" s="181"/>
      <c r="E117" s="181"/>
      <c r="F117" s="139" t="s">
        <v>38</v>
      </c>
      <c r="G117" s="186" t="s">
        <v>39</v>
      </c>
      <c r="H117" s="187"/>
      <c r="I117" s="187"/>
      <c r="J117" s="187"/>
      <c r="K117" s="187"/>
      <c r="L117" s="187"/>
      <c r="M117" s="188"/>
      <c r="N117" s="62">
        <f aca="true" t="shared" si="25" ref="N117:AA117">N37+N57+N64+N68-N88-N89-N94-N95-N101-N102-N105-N106-N110</f>
        <v>612</v>
      </c>
      <c r="O117" s="62">
        <f t="shared" si="25"/>
        <v>792</v>
      </c>
      <c r="P117" s="62">
        <f t="shared" si="25"/>
        <v>16</v>
      </c>
      <c r="Q117" s="62">
        <f t="shared" si="25"/>
        <v>560</v>
      </c>
      <c r="R117" s="62">
        <f t="shared" si="25"/>
        <v>18</v>
      </c>
      <c r="S117" s="62">
        <f t="shared" si="25"/>
        <v>630</v>
      </c>
      <c r="T117" s="62">
        <f t="shared" si="25"/>
        <v>10</v>
      </c>
      <c r="U117" s="62">
        <f t="shared" si="25"/>
        <v>350</v>
      </c>
      <c r="V117" s="62">
        <f t="shared" si="25"/>
        <v>32</v>
      </c>
      <c r="W117" s="62">
        <f t="shared" si="25"/>
        <v>544</v>
      </c>
      <c r="X117" s="62">
        <f t="shared" si="25"/>
        <v>0</v>
      </c>
      <c r="Y117" s="62">
        <f t="shared" si="25"/>
        <v>360</v>
      </c>
      <c r="Z117" s="62">
        <f t="shared" si="25"/>
        <v>7</v>
      </c>
      <c r="AA117" s="62">
        <f t="shared" si="25"/>
        <v>245</v>
      </c>
      <c r="AB117" s="118">
        <f>SUM(N117:AA117)</f>
        <v>4176</v>
      </c>
      <c r="AC117" s="1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17.25" customHeight="1">
      <c r="A118" s="182"/>
      <c r="B118" s="183"/>
      <c r="C118" s="183"/>
      <c r="D118" s="183"/>
      <c r="E118" s="183"/>
      <c r="F118" s="132"/>
      <c r="G118" s="186" t="s">
        <v>40</v>
      </c>
      <c r="H118" s="187"/>
      <c r="I118" s="187"/>
      <c r="J118" s="187"/>
      <c r="K118" s="187"/>
      <c r="L118" s="187"/>
      <c r="M118" s="188"/>
      <c r="N118" s="62">
        <f>N88+N94+N101+N105+N110</f>
        <v>0</v>
      </c>
      <c r="O118" s="62">
        <f aca="true" t="shared" si="26" ref="O118:AA118">O88+O94+O101+O105+O110</f>
        <v>0</v>
      </c>
      <c r="P118" s="62"/>
      <c r="Q118" s="62">
        <f t="shared" si="26"/>
        <v>0</v>
      </c>
      <c r="R118" s="62"/>
      <c r="S118" s="62">
        <f t="shared" si="26"/>
        <v>216</v>
      </c>
      <c r="T118" s="62"/>
      <c r="U118" s="62">
        <f t="shared" si="26"/>
        <v>72</v>
      </c>
      <c r="V118" s="62"/>
      <c r="W118" s="62">
        <f t="shared" si="26"/>
        <v>108</v>
      </c>
      <c r="X118" s="62"/>
      <c r="Y118" s="62">
        <f t="shared" si="26"/>
        <v>108</v>
      </c>
      <c r="Z118" s="62"/>
      <c r="AA118" s="62">
        <f t="shared" si="26"/>
        <v>72</v>
      </c>
      <c r="AB118" s="118">
        <f aca="true" t="shared" si="27" ref="AB118:AB123">SUM(N118:AA118)</f>
        <v>576</v>
      </c>
      <c r="AC118" s="1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ht="18" customHeight="1">
      <c r="A119" s="182"/>
      <c r="B119" s="183"/>
      <c r="C119" s="183"/>
      <c r="D119" s="183"/>
      <c r="E119" s="183"/>
      <c r="F119" s="132"/>
      <c r="G119" s="186" t="s">
        <v>41</v>
      </c>
      <c r="H119" s="187"/>
      <c r="I119" s="187"/>
      <c r="J119" s="187"/>
      <c r="K119" s="187"/>
      <c r="L119" s="187"/>
      <c r="M119" s="188"/>
      <c r="N119" s="62">
        <f>N89+N95+N102+N106</f>
        <v>0</v>
      </c>
      <c r="O119" s="62">
        <f aca="true" t="shared" si="28" ref="O119:AA119">O89+O95+O102+O106</f>
        <v>0</v>
      </c>
      <c r="P119" s="62"/>
      <c r="Q119" s="62">
        <f t="shared" si="28"/>
        <v>0</v>
      </c>
      <c r="R119" s="62"/>
      <c r="S119" s="62">
        <f t="shared" si="28"/>
        <v>0</v>
      </c>
      <c r="T119" s="62"/>
      <c r="U119" s="62">
        <f t="shared" si="28"/>
        <v>144</v>
      </c>
      <c r="V119" s="62"/>
      <c r="W119" s="62">
        <f t="shared" si="28"/>
        <v>144</v>
      </c>
      <c r="X119" s="62"/>
      <c r="Y119" s="62">
        <f t="shared" si="28"/>
        <v>108</v>
      </c>
      <c r="Z119" s="62"/>
      <c r="AA119" s="62">
        <f t="shared" si="28"/>
        <v>144</v>
      </c>
      <c r="AB119" s="118">
        <f t="shared" si="27"/>
        <v>540</v>
      </c>
      <c r="AC119" s="1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ht="18" customHeight="1">
      <c r="A120" s="182"/>
      <c r="B120" s="183"/>
      <c r="C120" s="183"/>
      <c r="D120" s="183"/>
      <c r="E120" s="183"/>
      <c r="F120" s="132"/>
      <c r="G120" s="186" t="s">
        <v>198</v>
      </c>
      <c r="H120" s="187"/>
      <c r="I120" s="187"/>
      <c r="J120" s="187"/>
      <c r="K120" s="187"/>
      <c r="L120" s="187"/>
      <c r="M120" s="188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70"/>
      <c r="Z120" s="70"/>
      <c r="AA120" s="75">
        <v>144</v>
      </c>
      <c r="AB120" s="118">
        <f t="shared" si="27"/>
        <v>144</v>
      </c>
      <c r="AC120" s="1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ht="18.75" customHeight="1">
      <c r="A121" s="182"/>
      <c r="B121" s="183"/>
      <c r="C121" s="183"/>
      <c r="D121" s="183"/>
      <c r="E121" s="183"/>
      <c r="F121" s="132"/>
      <c r="G121" s="186" t="s">
        <v>42</v>
      </c>
      <c r="H121" s="187"/>
      <c r="I121" s="187"/>
      <c r="J121" s="187"/>
      <c r="K121" s="187"/>
      <c r="L121" s="187"/>
      <c r="M121" s="188"/>
      <c r="N121" s="28">
        <v>0</v>
      </c>
      <c r="O121" s="28">
        <v>3</v>
      </c>
      <c r="P121" s="28"/>
      <c r="Q121" s="28">
        <v>2</v>
      </c>
      <c r="R121" s="28"/>
      <c r="S121" s="28">
        <v>2</v>
      </c>
      <c r="T121" s="28"/>
      <c r="U121" s="28">
        <v>2</v>
      </c>
      <c r="V121" s="28"/>
      <c r="W121" s="28">
        <v>3</v>
      </c>
      <c r="X121" s="28"/>
      <c r="Y121" s="19">
        <v>3</v>
      </c>
      <c r="Z121" s="19"/>
      <c r="AA121" s="75">
        <v>4</v>
      </c>
      <c r="AB121" s="118">
        <f t="shared" si="27"/>
        <v>19</v>
      </c>
      <c r="AC121" s="1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42" ht="18" customHeight="1">
      <c r="A122" s="182"/>
      <c r="B122" s="183"/>
      <c r="C122" s="183"/>
      <c r="D122" s="183"/>
      <c r="E122" s="183"/>
      <c r="F122" s="132"/>
      <c r="G122" s="186" t="s">
        <v>43</v>
      </c>
      <c r="H122" s="187"/>
      <c r="I122" s="187"/>
      <c r="J122" s="187"/>
      <c r="K122" s="187"/>
      <c r="L122" s="187"/>
      <c r="M122" s="188"/>
      <c r="N122" s="28">
        <v>0</v>
      </c>
      <c r="O122" s="28">
        <v>10</v>
      </c>
      <c r="P122" s="28"/>
      <c r="Q122" s="28">
        <v>1</v>
      </c>
      <c r="R122" s="28"/>
      <c r="S122" s="28">
        <v>6</v>
      </c>
      <c r="T122" s="28"/>
      <c r="U122" s="28">
        <v>2</v>
      </c>
      <c r="V122" s="28"/>
      <c r="W122" s="28">
        <v>6</v>
      </c>
      <c r="X122" s="28"/>
      <c r="Y122" s="19">
        <v>6</v>
      </c>
      <c r="Z122" s="19"/>
      <c r="AA122" s="75">
        <v>4</v>
      </c>
      <c r="AB122" s="118">
        <f t="shared" si="27"/>
        <v>35</v>
      </c>
      <c r="AC122" s="1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ht="18.75" customHeight="1">
      <c r="A123" s="184"/>
      <c r="B123" s="185"/>
      <c r="C123" s="185"/>
      <c r="D123" s="185"/>
      <c r="E123" s="185"/>
      <c r="F123" s="133"/>
      <c r="G123" s="186" t="s">
        <v>44</v>
      </c>
      <c r="H123" s="187"/>
      <c r="I123" s="187"/>
      <c r="J123" s="187"/>
      <c r="K123" s="187"/>
      <c r="L123" s="187"/>
      <c r="M123" s="18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70">
        <f>SUM(N123:W123)</f>
        <v>0</v>
      </c>
      <c r="Z123" s="70"/>
      <c r="AA123" s="71"/>
      <c r="AB123" s="118">
        <f t="shared" si="27"/>
        <v>0</v>
      </c>
      <c r="AC123" s="1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2:42" ht="15">
      <c r="B124" s="10"/>
      <c r="C124" s="10"/>
      <c r="D124" s="10"/>
      <c r="E124" s="10"/>
      <c r="F124" s="10"/>
      <c r="G124" s="10"/>
      <c r="M124" s="10"/>
      <c r="Y124" s="57"/>
      <c r="Z124" s="57"/>
      <c r="AA124" s="57"/>
      <c r="AB124" s="45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2:42" ht="15">
      <c r="B125" s="10"/>
      <c r="C125" s="10"/>
      <c r="D125" s="10"/>
      <c r="E125" s="10"/>
      <c r="F125" s="10"/>
      <c r="G125" s="10"/>
      <c r="M125" s="10"/>
      <c r="Y125" s="45"/>
      <c r="Z125" s="45"/>
      <c r="AA125" s="45"/>
      <c r="AB125" s="45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2:13" ht="15">
      <c r="B126" s="10"/>
      <c r="C126" s="10"/>
      <c r="D126" s="10"/>
      <c r="E126" s="10"/>
      <c r="F126" s="10"/>
      <c r="G126" s="10"/>
      <c r="M126" s="10"/>
    </row>
    <row r="127" spans="2:13" ht="15">
      <c r="B127" s="10"/>
      <c r="C127" s="10"/>
      <c r="D127" s="10"/>
      <c r="E127" s="10"/>
      <c r="F127" s="10"/>
      <c r="G127" s="10"/>
      <c r="M127" s="10"/>
    </row>
    <row r="128" spans="2:13" ht="15">
      <c r="B128" s="10"/>
      <c r="C128" s="10"/>
      <c r="D128" s="10"/>
      <c r="E128" s="10"/>
      <c r="F128" s="10"/>
      <c r="G128" s="10"/>
      <c r="M128" s="10"/>
    </row>
    <row r="129" spans="2:13" ht="15">
      <c r="B129" s="10"/>
      <c r="C129" s="10"/>
      <c r="D129" s="10"/>
      <c r="E129" s="10"/>
      <c r="F129" s="10"/>
      <c r="G129" s="10"/>
      <c r="M129" s="10"/>
    </row>
    <row r="130" spans="2:13" ht="15">
      <c r="B130" s="10"/>
      <c r="C130" s="10"/>
      <c r="D130" s="10"/>
      <c r="E130" s="10"/>
      <c r="F130" s="10"/>
      <c r="G130" s="10"/>
      <c r="M130" s="10"/>
    </row>
    <row r="131" spans="2:13" ht="15">
      <c r="B131" s="10"/>
      <c r="C131" s="10"/>
      <c r="D131" s="10"/>
      <c r="E131" s="10"/>
      <c r="F131" s="10"/>
      <c r="G131" s="10"/>
      <c r="M131" s="10"/>
    </row>
    <row r="132" spans="2:13" ht="15">
      <c r="B132" s="10"/>
      <c r="C132" s="10"/>
      <c r="D132" s="10"/>
      <c r="E132" s="10"/>
      <c r="F132" s="10"/>
      <c r="G132" s="10"/>
      <c r="M132" s="10"/>
    </row>
    <row r="133" spans="2:13" ht="15">
      <c r="B133" s="10"/>
      <c r="C133" s="10"/>
      <c r="D133" s="10"/>
      <c r="E133" s="10"/>
      <c r="F133" s="10"/>
      <c r="G133" s="10"/>
      <c r="M133" s="10"/>
    </row>
    <row r="134" spans="2:13" ht="15">
      <c r="B134" s="10"/>
      <c r="C134" s="10"/>
      <c r="D134" s="10"/>
      <c r="E134" s="10"/>
      <c r="F134" s="10"/>
      <c r="G134" s="10"/>
      <c r="M134" s="10"/>
    </row>
    <row r="135" spans="2:13" ht="15">
      <c r="B135" s="10"/>
      <c r="C135" s="10"/>
      <c r="D135" s="10"/>
      <c r="E135" s="10"/>
      <c r="F135" s="10"/>
      <c r="G135" s="10"/>
      <c r="M135" s="10"/>
    </row>
    <row r="136" spans="2:13" ht="15">
      <c r="B136" s="10"/>
      <c r="C136" s="10"/>
      <c r="D136" s="10"/>
      <c r="E136" s="10"/>
      <c r="F136" s="10"/>
      <c r="G136" s="10"/>
      <c r="M136" s="10"/>
    </row>
    <row r="137" spans="2:13" ht="15">
      <c r="B137" s="10"/>
      <c r="C137" s="10"/>
      <c r="D137" s="10"/>
      <c r="E137" s="10"/>
      <c r="F137" s="10"/>
      <c r="G137" s="10"/>
      <c r="M137" s="10"/>
    </row>
    <row r="138" spans="2:13" ht="15">
      <c r="B138" s="10"/>
      <c r="C138" s="10"/>
      <c r="D138" s="10"/>
      <c r="E138" s="10"/>
      <c r="F138" s="10"/>
      <c r="G138" s="10"/>
      <c r="M138" s="10"/>
    </row>
    <row r="139" spans="2:13" ht="15">
      <c r="B139" s="10"/>
      <c r="C139" s="10"/>
      <c r="D139" s="10"/>
      <c r="E139" s="10"/>
      <c r="F139" s="10"/>
      <c r="G139" s="10"/>
      <c r="M139" s="10"/>
    </row>
    <row r="140" spans="2:13" ht="15">
      <c r="B140" s="10"/>
      <c r="C140" s="10"/>
      <c r="D140" s="10"/>
      <c r="E140" s="10"/>
      <c r="F140" s="10"/>
      <c r="G140" s="10"/>
      <c r="M140" s="10"/>
    </row>
    <row r="141" spans="2:13" ht="15">
      <c r="B141" s="10"/>
      <c r="C141" s="10"/>
      <c r="D141" s="10"/>
      <c r="E141" s="10"/>
      <c r="F141" s="10"/>
      <c r="G141" s="10"/>
      <c r="M141" s="10"/>
    </row>
    <row r="142" spans="2:13" ht="15">
      <c r="B142" s="10"/>
      <c r="C142" s="10"/>
      <c r="D142" s="10"/>
      <c r="E142" s="10"/>
      <c r="F142" s="10"/>
      <c r="G142" s="10"/>
      <c r="M142" s="10"/>
    </row>
    <row r="143" spans="2:13" ht="15">
      <c r="B143" s="10"/>
      <c r="C143" s="10"/>
      <c r="D143" s="10"/>
      <c r="E143" s="10"/>
      <c r="F143" s="10"/>
      <c r="G143" s="10"/>
      <c r="M143" s="10"/>
    </row>
    <row r="144" spans="2:13" ht="15">
      <c r="B144" s="10"/>
      <c r="C144" s="10"/>
      <c r="D144" s="10"/>
      <c r="E144" s="10"/>
      <c r="F144" s="10"/>
      <c r="G144" s="10"/>
      <c r="M144" s="10"/>
    </row>
    <row r="145" spans="2:13" ht="15">
      <c r="B145" s="10"/>
      <c r="C145" s="10"/>
      <c r="D145" s="10"/>
      <c r="E145" s="10"/>
      <c r="F145" s="10"/>
      <c r="G145" s="10"/>
      <c r="M145" s="10"/>
    </row>
    <row r="146" spans="2:13" ht="15">
      <c r="B146" s="10"/>
      <c r="C146" s="10"/>
      <c r="D146" s="10"/>
      <c r="E146" s="10"/>
      <c r="F146" s="10"/>
      <c r="G146" s="10"/>
      <c r="M146" s="10"/>
    </row>
    <row r="147" spans="2:13" ht="15">
      <c r="B147" s="10"/>
      <c r="C147" s="10"/>
      <c r="D147" s="10"/>
      <c r="E147" s="10"/>
      <c r="F147" s="10"/>
      <c r="G147" s="10"/>
      <c r="M147" s="10"/>
    </row>
    <row r="148" spans="2:13" ht="15">
      <c r="B148" s="10"/>
      <c r="C148" s="10"/>
      <c r="D148" s="10"/>
      <c r="E148" s="10"/>
      <c r="F148" s="10"/>
      <c r="G148" s="10"/>
      <c r="M148" s="10"/>
    </row>
    <row r="149" spans="2:13" ht="15">
      <c r="B149" s="10"/>
      <c r="C149" s="10"/>
      <c r="D149" s="10"/>
      <c r="E149" s="10"/>
      <c r="F149" s="10"/>
      <c r="G149" s="10"/>
      <c r="M149" s="10"/>
    </row>
    <row r="150" spans="2:13" ht="15">
      <c r="B150" s="10"/>
      <c r="C150" s="10"/>
      <c r="D150" s="10"/>
      <c r="E150" s="10"/>
      <c r="F150" s="10"/>
      <c r="G150" s="10"/>
      <c r="M150" s="10"/>
    </row>
    <row r="151" spans="2:13" ht="15">
      <c r="B151" s="10"/>
      <c r="C151" s="10"/>
      <c r="D151" s="10"/>
      <c r="E151" s="10"/>
      <c r="F151" s="10"/>
      <c r="G151" s="10"/>
      <c r="M151" s="10"/>
    </row>
    <row r="152" spans="2:13" ht="15">
      <c r="B152" s="10"/>
      <c r="C152" s="10"/>
      <c r="D152" s="10"/>
      <c r="E152" s="10"/>
      <c r="F152" s="10"/>
      <c r="G152" s="10"/>
      <c r="M152" s="10"/>
    </row>
    <row r="153" spans="2:13" ht="15">
      <c r="B153" s="10"/>
      <c r="C153" s="10"/>
      <c r="D153" s="10"/>
      <c r="E153" s="10"/>
      <c r="F153" s="10"/>
      <c r="G153" s="10"/>
      <c r="M153" s="10"/>
    </row>
    <row r="154" spans="2:13" ht="15">
      <c r="B154" s="10"/>
      <c r="C154" s="10"/>
      <c r="D154" s="10"/>
      <c r="E154" s="10"/>
      <c r="F154" s="10"/>
      <c r="G154" s="10"/>
      <c r="M154" s="10"/>
    </row>
    <row r="155" spans="2:13" ht="15">
      <c r="B155" s="10"/>
      <c r="C155" s="10"/>
      <c r="D155" s="10"/>
      <c r="E155" s="10"/>
      <c r="F155" s="10"/>
      <c r="G155" s="10"/>
      <c r="M155" s="10"/>
    </row>
    <row r="156" spans="2:13" ht="15">
      <c r="B156" s="10"/>
      <c r="C156" s="10"/>
      <c r="D156" s="10"/>
      <c r="E156" s="10"/>
      <c r="F156" s="10"/>
      <c r="G156" s="10"/>
      <c r="M156" s="10"/>
    </row>
    <row r="157" spans="2:13" ht="15">
      <c r="B157" s="10"/>
      <c r="C157" s="10"/>
      <c r="D157" s="10"/>
      <c r="E157" s="10"/>
      <c r="F157" s="10"/>
      <c r="G157" s="10"/>
      <c r="M157" s="10"/>
    </row>
    <row r="158" spans="2:13" ht="15">
      <c r="B158" s="10"/>
      <c r="C158" s="10"/>
      <c r="D158" s="10"/>
      <c r="E158" s="10"/>
      <c r="F158" s="10"/>
      <c r="G158" s="10"/>
      <c r="M158" s="10"/>
    </row>
    <row r="159" spans="2:13" ht="15">
      <c r="B159" s="10"/>
      <c r="C159" s="10"/>
      <c r="D159" s="10"/>
      <c r="E159" s="10"/>
      <c r="F159" s="10"/>
      <c r="G159" s="10"/>
      <c r="M159" s="10"/>
    </row>
    <row r="160" spans="2:13" ht="15">
      <c r="B160" s="10"/>
      <c r="C160" s="10"/>
      <c r="D160" s="10"/>
      <c r="E160" s="10"/>
      <c r="F160" s="10"/>
      <c r="G160" s="10"/>
      <c r="M160" s="10"/>
    </row>
    <row r="161" spans="2:13" ht="15">
      <c r="B161" s="10"/>
      <c r="C161" s="10"/>
      <c r="D161" s="10"/>
      <c r="E161" s="10"/>
      <c r="F161" s="10"/>
      <c r="G161" s="10"/>
      <c r="M161" s="10"/>
    </row>
    <row r="162" spans="2:13" ht="15">
      <c r="B162" s="10"/>
      <c r="C162" s="10"/>
      <c r="D162" s="10"/>
      <c r="E162" s="10"/>
      <c r="F162" s="10"/>
      <c r="G162" s="10"/>
      <c r="M162" s="10"/>
    </row>
    <row r="163" spans="2:13" ht="15">
      <c r="B163" s="10"/>
      <c r="C163" s="10"/>
      <c r="D163" s="10"/>
      <c r="E163" s="10"/>
      <c r="F163" s="10"/>
      <c r="G163" s="10"/>
      <c r="M163" s="10"/>
    </row>
    <row r="164" spans="2:13" ht="15">
      <c r="B164" s="10"/>
      <c r="C164" s="10"/>
      <c r="D164" s="10"/>
      <c r="E164" s="10"/>
      <c r="F164" s="10"/>
      <c r="G164" s="10"/>
      <c r="M164" s="10"/>
    </row>
    <row r="165" spans="2:13" ht="15">
      <c r="B165" s="10"/>
      <c r="C165" s="10"/>
      <c r="D165" s="10"/>
      <c r="E165" s="10"/>
      <c r="F165" s="10"/>
      <c r="G165" s="10"/>
      <c r="M165" s="10"/>
    </row>
    <row r="166" spans="2:13" ht="15">
      <c r="B166" s="10"/>
      <c r="C166" s="10"/>
      <c r="D166" s="10"/>
      <c r="E166" s="10"/>
      <c r="F166" s="10"/>
      <c r="G166" s="10"/>
      <c r="M166" s="10"/>
    </row>
    <row r="167" spans="2:13" ht="15">
      <c r="B167" s="10"/>
      <c r="C167" s="10"/>
      <c r="D167" s="10"/>
      <c r="E167" s="10"/>
      <c r="F167" s="10"/>
      <c r="G167" s="10"/>
      <c r="M167" s="10"/>
    </row>
    <row r="168" spans="2:13" ht="15">
      <c r="B168" s="10"/>
      <c r="C168" s="10"/>
      <c r="D168" s="10"/>
      <c r="E168" s="10"/>
      <c r="F168" s="10"/>
      <c r="G168" s="10"/>
      <c r="M168" s="10"/>
    </row>
    <row r="169" spans="2:13" ht="15">
      <c r="B169" s="10"/>
      <c r="C169" s="10"/>
      <c r="D169" s="10"/>
      <c r="E169" s="10"/>
      <c r="F169" s="10"/>
      <c r="G169" s="10"/>
      <c r="M169" s="10"/>
    </row>
    <row r="170" spans="2:13" ht="15">
      <c r="B170" s="10"/>
      <c r="C170" s="10"/>
      <c r="D170" s="10"/>
      <c r="E170" s="10"/>
      <c r="F170" s="10"/>
      <c r="G170" s="10"/>
      <c r="M170" s="10"/>
    </row>
    <row r="171" spans="2:13" ht="15">
      <c r="B171" s="10"/>
      <c r="C171" s="10"/>
      <c r="D171" s="10"/>
      <c r="E171" s="10"/>
      <c r="F171" s="10"/>
      <c r="G171" s="10"/>
      <c r="M171" s="10"/>
    </row>
    <row r="172" spans="2:13" ht="15">
      <c r="B172" s="10"/>
      <c r="C172" s="10"/>
      <c r="D172" s="10"/>
      <c r="E172" s="10"/>
      <c r="F172" s="10"/>
      <c r="G172" s="10"/>
      <c r="M172" s="10"/>
    </row>
    <row r="173" spans="2:13" ht="15">
      <c r="B173" s="10"/>
      <c r="C173" s="10"/>
      <c r="D173" s="10"/>
      <c r="E173" s="10"/>
      <c r="F173" s="10"/>
      <c r="G173" s="10"/>
      <c r="M173" s="10"/>
    </row>
    <row r="174" spans="2:13" ht="15">
      <c r="B174" s="10"/>
      <c r="C174" s="10"/>
      <c r="D174" s="10"/>
      <c r="E174" s="10"/>
      <c r="F174" s="10"/>
      <c r="G174" s="10"/>
      <c r="M174" s="10"/>
    </row>
    <row r="175" spans="2:13" ht="15">
      <c r="B175" s="10"/>
      <c r="C175" s="10"/>
      <c r="D175" s="10"/>
      <c r="E175" s="10"/>
      <c r="F175" s="10"/>
      <c r="G175" s="10"/>
      <c r="M175" s="10"/>
    </row>
    <row r="176" spans="2:13" ht="15">
      <c r="B176" s="10"/>
      <c r="C176" s="10"/>
      <c r="D176" s="10"/>
      <c r="E176" s="10"/>
      <c r="F176" s="10"/>
      <c r="G176" s="10"/>
      <c r="M176" s="10"/>
    </row>
    <row r="177" spans="2:13" ht="15">
      <c r="B177" s="10"/>
      <c r="C177" s="10"/>
      <c r="D177" s="10"/>
      <c r="E177" s="10"/>
      <c r="F177" s="10"/>
      <c r="G177" s="10"/>
      <c r="M177" s="10"/>
    </row>
    <row r="178" spans="2:13" ht="15">
      <c r="B178" s="10"/>
      <c r="C178" s="10"/>
      <c r="D178" s="10"/>
      <c r="E178" s="10"/>
      <c r="F178" s="10"/>
      <c r="G178" s="10"/>
      <c r="M178" s="10"/>
    </row>
    <row r="179" spans="2:13" ht="15">
      <c r="B179" s="10"/>
      <c r="C179" s="10"/>
      <c r="D179" s="10"/>
      <c r="E179" s="10"/>
      <c r="F179" s="10"/>
      <c r="G179" s="10"/>
      <c r="M179" s="10"/>
    </row>
    <row r="180" spans="2:13" ht="15">
      <c r="B180" s="10"/>
      <c r="C180" s="10"/>
      <c r="D180" s="10"/>
      <c r="E180" s="10"/>
      <c r="F180" s="10"/>
      <c r="G180" s="10"/>
      <c r="M180" s="10"/>
    </row>
    <row r="181" spans="2:13" ht="15">
      <c r="B181" s="10"/>
      <c r="C181" s="10"/>
      <c r="D181" s="10"/>
      <c r="E181" s="10"/>
      <c r="F181" s="10"/>
      <c r="G181" s="10"/>
      <c r="M181" s="10"/>
    </row>
    <row r="182" spans="2:13" ht="15">
      <c r="B182" s="10"/>
      <c r="C182" s="10"/>
      <c r="D182" s="10"/>
      <c r="E182" s="10"/>
      <c r="F182" s="10"/>
      <c r="G182" s="10"/>
      <c r="M182" s="10"/>
    </row>
    <row r="183" spans="2:13" ht="15">
      <c r="B183" s="10"/>
      <c r="C183" s="10"/>
      <c r="D183" s="10"/>
      <c r="E183" s="10"/>
      <c r="F183" s="10"/>
      <c r="G183" s="10"/>
      <c r="M183" s="10"/>
    </row>
    <row r="184" spans="2:13" ht="15">
      <c r="B184" s="10"/>
      <c r="C184" s="10"/>
      <c r="D184" s="10"/>
      <c r="E184" s="10"/>
      <c r="F184" s="10"/>
      <c r="G184" s="10"/>
      <c r="M184" s="10"/>
    </row>
    <row r="185" spans="2:13" ht="15">
      <c r="B185" s="10"/>
      <c r="C185" s="10"/>
      <c r="D185" s="10"/>
      <c r="E185" s="10"/>
      <c r="F185" s="10"/>
      <c r="G185" s="10"/>
      <c r="M185" s="10"/>
    </row>
    <row r="186" spans="2:13" ht="15">
      <c r="B186" s="10"/>
      <c r="C186" s="10"/>
      <c r="D186" s="10"/>
      <c r="E186" s="10"/>
      <c r="F186" s="10"/>
      <c r="G186" s="10"/>
      <c r="M186" s="10"/>
    </row>
    <row r="187" spans="2:13" ht="15">
      <c r="B187" s="10"/>
      <c r="C187" s="10"/>
      <c r="D187" s="10"/>
      <c r="E187" s="10"/>
      <c r="F187" s="10"/>
      <c r="G187" s="10"/>
      <c r="M187" s="10"/>
    </row>
    <row r="188" spans="2:13" ht="15">
      <c r="B188" s="10"/>
      <c r="C188" s="10"/>
      <c r="D188" s="10"/>
      <c r="E188" s="10"/>
      <c r="F188" s="10"/>
      <c r="G188" s="10"/>
      <c r="M188" s="10"/>
    </row>
    <row r="189" spans="2:13" ht="15">
      <c r="B189" s="10"/>
      <c r="C189" s="10"/>
      <c r="D189" s="10"/>
      <c r="E189" s="10"/>
      <c r="F189" s="10"/>
      <c r="G189" s="10"/>
      <c r="M189" s="10"/>
    </row>
    <row r="190" spans="2:13" ht="15">
      <c r="B190" s="10"/>
      <c r="C190" s="10"/>
      <c r="D190" s="10"/>
      <c r="E190" s="10"/>
      <c r="F190" s="10"/>
      <c r="G190" s="10"/>
      <c r="M190" s="10"/>
    </row>
    <row r="191" spans="2:13" ht="15">
      <c r="B191" s="10"/>
      <c r="C191" s="10"/>
      <c r="D191" s="10"/>
      <c r="E191" s="10"/>
      <c r="F191" s="10"/>
      <c r="G191" s="10"/>
      <c r="M191" s="10"/>
    </row>
    <row r="192" spans="2:13" ht="15">
      <c r="B192" s="10"/>
      <c r="C192" s="10"/>
      <c r="D192" s="10"/>
      <c r="E192" s="10"/>
      <c r="F192" s="10"/>
      <c r="G192" s="10"/>
      <c r="M192" s="10"/>
    </row>
    <row r="193" spans="2:13" ht="15">
      <c r="B193" s="10"/>
      <c r="C193" s="10"/>
      <c r="D193" s="10"/>
      <c r="E193" s="10"/>
      <c r="F193" s="10"/>
      <c r="G193" s="10"/>
      <c r="M193" s="10"/>
    </row>
    <row r="194" spans="2:13" ht="15">
      <c r="B194" s="10"/>
      <c r="C194" s="10"/>
      <c r="D194" s="10"/>
      <c r="E194" s="10"/>
      <c r="F194" s="10"/>
      <c r="G194" s="10"/>
      <c r="M194" s="10"/>
    </row>
    <row r="195" spans="2:13" ht="15">
      <c r="B195" s="10"/>
      <c r="C195" s="10"/>
      <c r="D195" s="10"/>
      <c r="E195" s="10"/>
      <c r="F195" s="10"/>
      <c r="G195" s="10"/>
      <c r="M195" s="10"/>
    </row>
    <row r="196" spans="2:13" ht="15">
      <c r="B196" s="10"/>
      <c r="C196" s="10"/>
      <c r="D196" s="10"/>
      <c r="E196" s="10"/>
      <c r="F196" s="10"/>
      <c r="G196" s="10"/>
      <c r="M196" s="10"/>
    </row>
    <row r="197" spans="2:13" ht="15">
      <c r="B197" s="10"/>
      <c r="C197" s="10"/>
      <c r="D197" s="10"/>
      <c r="E197" s="10"/>
      <c r="F197" s="10"/>
      <c r="G197" s="10"/>
      <c r="M197" s="10"/>
    </row>
    <row r="198" spans="2:13" ht="15">
      <c r="B198" s="10"/>
      <c r="C198" s="10"/>
      <c r="D198" s="10"/>
      <c r="E198" s="10"/>
      <c r="F198" s="10"/>
      <c r="G198" s="10"/>
      <c r="M198" s="10"/>
    </row>
    <row r="199" spans="2:13" ht="15">
      <c r="B199" s="10"/>
      <c r="C199" s="10"/>
      <c r="D199" s="10"/>
      <c r="E199" s="10"/>
      <c r="F199" s="10"/>
      <c r="G199" s="10"/>
      <c r="M199" s="10"/>
    </row>
    <row r="200" spans="2:13" ht="15">
      <c r="B200" s="10"/>
      <c r="C200" s="10"/>
      <c r="D200" s="10"/>
      <c r="E200" s="10"/>
      <c r="F200" s="10"/>
      <c r="G200" s="10"/>
      <c r="M200" s="10"/>
    </row>
    <row r="201" spans="2:13" ht="15">
      <c r="B201" s="10"/>
      <c r="C201" s="10"/>
      <c r="D201" s="10"/>
      <c r="E201" s="10"/>
      <c r="F201" s="10"/>
      <c r="G201" s="10"/>
      <c r="M201" s="10"/>
    </row>
    <row r="202" spans="2:13" ht="15">
      <c r="B202" s="10"/>
      <c r="C202" s="10"/>
      <c r="D202" s="10"/>
      <c r="E202" s="10"/>
      <c r="F202" s="10"/>
      <c r="G202" s="10"/>
      <c r="M202" s="10"/>
    </row>
    <row r="203" spans="2:13" ht="15">
      <c r="B203" s="10"/>
      <c r="C203" s="10"/>
      <c r="D203" s="10"/>
      <c r="E203" s="10"/>
      <c r="F203" s="10"/>
      <c r="G203" s="10"/>
      <c r="M203" s="10"/>
    </row>
    <row r="204" spans="2:13" ht="15">
      <c r="B204" s="10"/>
      <c r="C204" s="10"/>
      <c r="D204" s="10"/>
      <c r="E204" s="10"/>
      <c r="F204" s="10"/>
      <c r="G204" s="10"/>
      <c r="M204" s="10"/>
    </row>
    <row r="205" spans="2:13" ht="15">
      <c r="B205" s="10"/>
      <c r="C205" s="10"/>
      <c r="D205" s="10"/>
      <c r="E205" s="10"/>
      <c r="F205" s="10"/>
      <c r="G205" s="10"/>
      <c r="M205" s="10"/>
    </row>
    <row r="206" spans="2:13" ht="15">
      <c r="B206" s="10"/>
      <c r="C206" s="10"/>
      <c r="D206" s="10"/>
      <c r="E206" s="10"/>
      <c r="F206" s="10"/>
      <c r="G206" s="10"/>
      <c r="M206" s="10"/>
    </row>
    <row r="207" spans="2:13" ht="15">
      <c r="B207" s="10"/>
      <c r="C207" s="10"/>
      <c r="D207" s="10"/>
      <c r="E207" s="10"/>
      <c r="F207" s="10"/>
      <c r="G207" s="10"/>
      <c r="M207" s="10"/>
    </row>
    <row r="208" spans="2:13" ht="15">
      <c r="B208" s="10"/>
      <c r="C208" s="10"/>
      <c r="D208" s="10"/>
      <c r="E208" s="10"/>
      <c r="F208" s="10"/>
      <c r="G208" s="10"/>
      <c r="M208" s="10"/>
    </row>
    <row r="209" spans="2:13" ht="15">
      <c r="B209" s="10"/>
      <c r="C209" s="10"/>
      <c r="D209" s="10"/>
      <c r="E209" s="10"/>
      <c r="F209" s="10"/>
      <c r="G209" s="10"/>
      <c r="M209" s="10"/>
    </row>
    <row r="210" spans="2:13" ht="15">
      <c r="B210" s="10"/>
      <c r="C210" s="10"/>
      <c r="D210" s="10"/>
      <c r="E210" s="10"/>
      <c r="F210" s="10"/>
      <c r="G210" s="10"/>
      <c r="M210" s="10"/>
    </row>
    <row r="211" spans="2:13" ht="15">
      <c r="B211" s="10"/>
      <c r="C211" s="10"/>
      <c r="D211" s="10"/>
      <c r="E211" s="10"/>
      <c r="F211" s="10"/>
      <c r="G211" s="10"/>
      <c r="M211" s="10"/>
    </row>
    <row r="212" spans="2:13" ht="15">
      <c r="B212" s="10"/>
      <c r="C212" s="10"/>
      <c r="D212" s="10"/>
      <c r="E212" s="10"/>
      <c r="F212" s="10"/>
      <c r="G212" s="10"/>
      <c r="M212" s="10"/>
    </row>
    <row r="213" spans="2:13" ht="15">
      <c r="B213" s="10"/>
      <c r="C213" s="10"/>
      <c r="D213" s="10"/>
      <c r="E213" s="10"/>
      <c r="F213" s="10"/>
      <c r="G213" s="10"/>
      <c r="M213" s="10"/>
    </row>
    <row r="214" spans="2:13" ht="15">
      <c r="B214" s="10"/>
      <c r="C214" s="10"/>
      <c r="D214" s="10"/>
      <c r="E214" s="10"/>
      <c r="F214" s="10"/>
      <c r="G214" s="10"/>
      <c r="M214" s="10"/>
    </row>
    <row r="215" spans="2:13" ht="15">
      <c r="B215" s="10"/>
      <c r="C215" s="10"/>
      <c r="D215" s="10"/>
      <c r="E215" s="10"/>
      <c r="F215" s="10"/>
      <c r="G215" s="10"/>
      <c r="M215" s="10"/>
    </row>
    <row r="216" spans="2:13" ht="15">
      <c r="B216" s="10"/>
      <c r="C216" s="10"/>
      <c r="D216" s="10"/>
      <c r="E216" s="10"/>
      <c r="F216" s="10"/>
      <c r="G216" s="10"/>
      <c r="M216" s="10"/>
    </row>
    <row r="217" spans="2:13" ht="15">
      <c r="B217" s="10"/>
      <c r="C217" s="10"/>
      <c r="D217" s="10"/>
      <c r="E217" s="10"/>
      <c r="F217" s="10"/>
      <c r="G217" s="10"/>
      <c r="M217" s="10"/>
    </row>
    <row r="218" spans="2:13" ht="15">
      <c r="B218" s="10"/>
      <c r="C218" s="10"/>
      <c r="D218" s="10"/>
      <c r="E218" s="10"/>
      <c r="F218" s="10"/>
      <c r="G218" s="10"/>
      <c r="M218" s="10"/>
    </row>
    <row r="219" spans="2:13" ht="15">
      <c r="B219" s="10"/>
      <c r="C219" s="10"/>
      <c r="D219" s="10"/>
      <c r="E219" s="10"/>
      <c r="F219" s="10"/>
      <c r="G219" s="10"/>
      <c r="M219" s="10"/>
    </row>
    <row r="220" spans="2:13" ht="15">
      <c r="B220" s="10"/>
      <c r="C220" s="10"/>
      <c r="D220" s="10"/>
      <c r="E220" s="10"/>
      <c r="F220" s="10"/>
      <c r="G220" s="10"/>
      <c r="M220" s="10"/>
    </row>
    <row r="221" spans="2:13" ht="15">
      <c r="B221" s="10"/>
      <c r="C221" s="10"/>
      <c r="D221" s="10"/>
      <c r="E221" s="10"/>
      <c r="F221" s="10"/>
      <c r="G221" s="10"/>
      <c r="M221" s="10"/>
    </row>
    <row r="222" spans="2:13" ht="15">
      <c r="B222" s="10"/>
      <c r="C222" s="10"/>
      <c r="D222" s="10"/>
      <c r="E222" s="10"/>
      <c r="F222" s="10"/>
      <c r="G222" s="10"/>
      <c r="M222" s="10"/>
    </row>
    <row r="223" spans="2:13" ht="15">
      <c r="B223" s="10"/>
      <c r="C223" s="10"/>
      <c r="D223" s="10"/>
      <c r="E223" s="10"/>
      <c r="F223" s="10"/>
      <c r="G223" s="10"/>
      <c r="M223" s="10"/>
    </row>
    <row r="224" spans="2:13" ht="15">
      <c r="B224" s="10"/>
      <c r="C224" s="10"/>
      <c r="D224" s="10"/>
      <c r="E224" s="10"/>
      <c r="F224" s="10"/>
      <c r="G224" s="10"/>
      <c r="M224" s="10"/>
    </row>
    <row r="225" spans="2:13" ht="15">
      <c r="B225" s="10"/>
      <c r="C225" s="10"/>
      <c r="D225" s="10"/>
      <c r="E225" s="10"/>
      <c r="F225" s="10"/>
      <c r="G225" s="10"/>
      <c r="M225" s="10"/>
    </row>
    <row r="226" spans="2:13" ht="15">
      <c r="B226" s="10"/>
      <c r="C226" s="10"/>
      <c r="D226" s="10"/>
      <c r="E226" s="10"/>
      <c r="F226" s="10"/>
      <c r="G226" s="10"/>
      <c r="M226" s="10"/>
    </row>
    <row r="227" spans="2:13" ht="15">
      <c r="B227" s="10"/>
      <c r="C227" s="10"/>
      <c r="D227" s="10"/>
      <c r="E227" s="10"/>
      <c r="F227" s="10"/>
      <c r="G227" s="10"/>
      <c r="M227" s="10"/>
    </row>
    <row r="228" spans="2:13" ht="15">
      <c r="B228" s="10"/>
      <c r="C228" s="10"/>
      <c r="D228" s="10"/>
      <c r="E228" s="10"/>
      <c r="F228" s="10"/>
      <c r="G228" s="10"/>
      <c r="M228" s="10"/>
    </row>
    <row r="229" spans="2:13" ht="15">
      <c r="B229" s="10"/>
      <c r="C229" s="10"/>
      <c r="D229" s="10"/>
      <c r="E229" s="10"/>
      <c r="F229" s="10"/>
      <c r="G229" s="10"/>
      <c r="M229" s="10"/>
    </row>
    <row r="230" spans="2:13" ht="15">
      <c r="B230" s="10"/>
      <c r="C230" s="10"/>
      <c r="D230" s="10"/>
      <c r="E230" s="10"/>
      <c r="F230" s="10"/>
      <c r="G230" s="10"/>
      <c r="M230" s="10"/>
    </row>
    <row r="231" spans="2:13" ht="15">
      <c r="B231" s="10"/>
      <c r="C231" s="10"/>
      <c r="D231" s="10"/>
      <c r="E231" s="10"/>
      <c r="F231" s="10"/>
      <c r="G231" s="10"/>
      <c r="M231" s="10"/>
    </row>
    <row r="232" spans="2:13" ht="15">
      <c r="B232" s="10"/>
      <c r="C232" s="10"/>
      <c r="D232" s="10"/>
      <c r="E232" s="10"/>
      <c r="F232" s="10"/>
      <c r="G232" s="10"/>
      <c r="M232" s="10"/>
    </row>
    <row r="233" spans="2:13" ht="15">
      <c r="B233" s="10"/>
      <c r="C233" s="10"/>
      <c r="D233" s="10"/>
      <c r="E233" s="10"/>
      <c r="F233" s="10"/>
      <c r="G233" s="10"/>
      <c r="M233" s="10"/>
    </row>
    <row r="234" spans="2:13" ht="15">
      <c r="B234" s="10"/>
      <c r="C234" s="10"/>
      <c r="D234" s="10"/>
      <c r="E234" s="10"/>
      <c r="F234" s="10"/>
      <c r="G234" s="10"/>
      <c r="M234" s="10"/>
    </row>
    <row r="235" spans="2:13" ht="15">
      <c r="B235" s="10"/>
      <c r="C235" s="10"/>
      <c r="D235" s="10"/>
      <c r="E235" s="10"/>
      <c r="F235" s="10"/>
      <c r="G235" s="10"/>
      <c r="M235" s="10"/>
    </row>
    <row r="236" spans="2:13" ht="15">
      <c r="B236" s="10"/>
      <c r="C236" s="10"/>
      <c r="D236" s="10"/>
      <c r="E236" s="10"/>
      <c r="F236" s="10"/>
      <c r="G236" s="10"/>
      <c r="M236" s="10"/>
    </row>
    <row r="237" spans="2:13" ht="15">
      <c r="B237" s="10"/>
      <c r="C237" s="10"/>
      <c r="D237" s="10"/>
      <c r="E237" s="10"/>
      <c r="F237" s="10"/>
      <c r="G237" s="10"/>
      <c r="M237" s="10"/>
    </row>
    <row r="238" spans="2:13" ht="15">
      <c r="B238" s="10"/>
      <c r="C238" s="10"/>
      <c r="D238" s="10"/>
      <c r="E238" s="10"/>
      <c r="F238" s="10"/>
      <c r="G238" s="10"/>
      <c r="M238" s="10"/>
    </row>
    <row r="239" spans="2:13" ht="15">
      <c r="B239" s="10"/>
      <c r="C239" s="10"/>
      <c r="D239" s="10"/>
      <c r="E239" s="10"/>
      <c r="F239" s="10"/>
      <c r="G239" s="10"/>
      <c r="M239" s="10"/>
    </row>
    <row r="240" spans="2:13" ht="15">
      <c r="B240" s="10"/>
      <c r="C240" s="10"/>
      <c r="D240" s="10"/>
      <c r="E240" s="10"/>
      <c r="F240" s="10"/>
      <c r="G240" s="10"/>
      <c r="M240" s="10"/>
    </row>
    <row r="241" spans="2:13" ht="15">
      <c r="B241" s="10"/>
      <c r="C241" s="10"/>
      <c r="D241" s="10"/>
      <c r="E241" s="10"/>
      <c r="F241" s="10"/>
      <c r="G241" s="10"/>
      <c r="M241" s="10"/>
    </row>
    <row r="242" spans="2:13" ht="15">
      <c r="B242" s="10"/>
      <c r="C242" s="10"/>
      <c r="D242" s="10"/>
      <c r="E242" s="10"/>
      <c r="F242" s="10"/>
      <c r="G242" s="10"/>
      <c r="M242" s="10"/>
    </row>
    <row r="243" spans="2:13" ht="15">
      <c r="B243" s="10"/>
      <c r="C243" s="10"/>
      <c r="D243" s="10"/>
      <c r="E243" s="10"/>
      <c r="F243" s="10"/>
      <c r="G243" s="10"/>
      <c r="M243" s="10"/>
    </row>
    <row r="244" spans="2:13" ht="15">
      <c r="B244" s="10"/>
      <c r="C244" s="10"/>
      <c r="D244" s="10"/>
      <c r="E244" s="10"/>
      <c r="F244" s="10"/>
      <c r="G244" s="10"/>
      <c r="M244" s="10"/>
    </row>
    <row r="245" spans="2:13" ht="15">
      <c r="B245" s="10"/>
      <c r="C245" s="10"/>
      <c r="D245" s="10"/>
      <c r="E245" s="10"/>
      <c r="F245" s="10"/>
      <c r="G245" s="10"/>
      <c r="M245" s="10"/>
    </row>
    <row r="246" spans="2:13" ht="15">
      <c r="B246" s="10"/>
      <c r="C246" s="10"/>
      <c r="D246" s="10"/>
      <c r="E246" s="10"/>
      <c r="F246" s="10"/>
      <c r="G246" s="10"/>
      <c r="M246" s="10"/>
    </row>
    <row r="247" spans="2:13" ht="15">
      <c r="B247" s="10"/>
      <c r="C247" s="10"/>
      <c r="D247" s="10"/>
      <c r="E247" s="10"/>
      <c r="F247" s="10"/>
      <c r="G247" s="10"/>
      <c r="M247" s="10"/>
    </row>
    <row r="248" spans="2:13" ht="15">
      <c r="B248" s="10"/>
      <c r="C248" s="10"/>
      <c r="D248" s="10"/>
      <c r="E248" s="10"/>
      <c r="F248" s="10"/>
      <c r="G248" s="10"/>
      <c r="M248" s="10"/>
    </row>
    <row r="249" spans="2:13" ht="15">
      <c r="B249" s="10"/>
      <c r="C249" s="10"/>
      <c r="D249" s="10"/>
      <c r="E249" s="10"/>
      <c r="F249" s="10"/>
      <c r="G249" s="10"/>
      <c r="M249" s="10"/>
    </row>
    <row r="250" spans="2:13" ht="15">
      <c r="B250" s="10"/>
      <c r="C250" s="10"/>
      <c r="D250" s="10"/>
      <c r="E250" s="10"/>
      <c r="F250" s="10"/>
      <c r="G250" s="10"/>
      <c r="M250" s="10"/>
    </row>
    <row r="251" spans="2:13" ht="15">
      <c r="B251" s="10"/>
      <c r="C251" s="10"/>
      <c r="D251" s="10"/>
      <c r="E251" s="10"/>
      <c r="F251" s="10"/>
      <c r="G251" s="10"/>
      <c r="M251" s="10"/>
    </row>
    <row r="252" spans="2:13" ht="15">
      <c r="B252" s="10"/>
      <c r="C252" s="10"/>
      <c r="D252" s="10"/>
      <c r="E252" s="10"/>
      <c r="F252" s="10"/>
      <c r="G252" s="10"/>
      <c r="M252" s="10"/>
    </row>
    <row r="253" spans="2:13" ht="15">
      <c r="B253" s="10"/>
      <c r="C253" s="10"/>
      <c r="D253" s="10"/>
      <c r="E253" s="10"/>
      <c r="F253" s="10"/>
      <c r="G253" s="10"/>
      <c r="M253" s="10"/>
    </row>
    <row r="254" spans="2:13" ht="15">
      <c r="B254" s="10"/>
      <c r="C254" s="10"/>
      <c r="D254" s="10"/>
      <c r="E254" s="10"/>
      <c r="F254" s="10"/>
      <c r="G254" s="10"/>
      <c r="M254" s="10"/>
    </row>
    <row r="255" spans="2:13" ht="15">
      <c r="B255" s="10"/>
      <c r="C255" s="10"/>
      <c r="D255" s="10"/>
      <c r="E255" s="10"/>
      <c r="F255" s="10"/>
      <c r="G255" s="10"/>
      <c r="M255" s="10"/>
    </row>
    <row r="256" spans="2:13" ht="15">
      <c r="B256" s="10"/>
      <c r="C256" s="10"/>
      <c r="D256" s="10"/>
      <c r="E256" s="10"/>
      <c r="F256" s="10"/>
      <c r="G256" s="10"/>
      <c r="M256" s="10"/>
    </row>
    <row r="257" spans="2:13" ht="15">
      <c r="B257" s="10"/>
      <c r="C257" s="10"/>
      <c r="D257" s="10"/>
      <c r="E257" s="10"/>
      <c r="F257" s="10"/>
      <c r="G257" s="10"/>
      <c r="M257" s="10"/>
    </row>
    <row r="258" spans="2:13" ht="15">
      <c r="B258" s="10"/>
      <c r="C258" s="10"/>
      <c r="D258" s="10"/>
      <c r="E258" s="10"/>
      <c r="F258" s="10"/>
      <c r="G258" s="10"/>
      <c r="M258" s="10"/>
    </row>
    <row r="259" spans="2:13" ht="15">
      <c r="B259" s="10"/>
      <c r="C259" s="10"/>
      <c r="D259" s="10"/>
      <c r="E259" s="10"/>
      <c r="F259" s="10"/>
      <c r="G259" s="10"/>
      <c r="M259" s="10"/>
    </row>
    <row r="260" spans="2:13" ht="15">
      <c r="B260" s="10"/>
      <c r="C260" s="10"/>
      <c r="D260" s="10"/>
      <c r="E260" s="10"/>
      <c r="F260" s="10"/>
      <c r="G260" s="10"/>
      <c r="M260" s="10"/>
    </row>
    <row r="261" spans="2:13" ht="15">
      <c r="B261" s="10"/>
      <c r="C261" s="10"/>
      <c r="D261" s="10"/>
      <c r="E261" s="10"/>
      <c r="F261" s="10"/>
      <c r="G261" s="10"/>
      <c r="M261" s="10"/>
    </row>
    <row r="262" spans="2:13" ht="15">
      <c r="B262" s="10"/>
      <c r="C262" s="10"/>
      <c r="D262" s="10"/>
      <c r="E262" s="10"/>
      <c r="F262" s="10"/>
      <c r="G262" s="10"/>
      <c r="M262" s="10"/>
    </row>
    <row r="263" spans="2:13" ht="15">
      <c r="B263" s="10"/>
      <c r="C263" s="10"/>
      <c r="D263" s="10"/>
      <c r="E263" s="10"/>
      <c r="F263" s="10"/>
      <c r="G263" s="10"/>
      <c r="M263" s="10"/>
    </row>
    <row r="264" spans="2:13" ht="15">
      <c r="B264" s="10"/>
      <c r="C264" s="10"/>
      <c r="D264" s="10"/>
      <c r="E264" s="10"/>
      <c r="F264" s="10"/>
      <c r="G264" s="10"/>
      <c r="M264" s="10"/>
    </row>
    <row r="265" spans="2:13" ht="15">
      <c r="B265" s="10"/>
      <c r="C265" s="10"/>
      <c r="D265" s="10"/>
      <c r="E265" s="10"/>
      <c r="F265" s="10"/>
      <c r="G265" s="10"/>
      <c r="M265" s="10"/>
    </row>
    <row r="266" spans="2:13" ht="15">
      <c r="B266" s="10"/>
      <c r="C266" s="10"/>
      <c r="D266" s="10"/>
      <c r="E266" s="10"/>
      <c r="F266" s="10"/>
      <c r="G266" s="10"/>
      <c r="M266" s="10"/>
    </row>
    <row r="267" spans="2:13" ht="15">
      <c r="B267" s="10"/>
      <c r="C267" s="10"/>
      <c r="D267" s="10"/>
      <c r="E267" s="10"/>
      <c r="F267" s="10"/>
      <c r="G267" s="10"/>
      <c r="M267" s="10"/>
    </row>
    <row r="268" spans="2:13" ht="15">
      <c r="B268" s="10"/>
      <c r="C268" s="10"/>
      <c r="D268" s="10"/>
      <c r="E268" s="10"/>
      <c r="F268" s="10"/>
      <c r="G268" s="10"/>
      <c r="M268" s="10"/>
    </row>
    <row r="269" spans="2:13" ht="15">
      <c r="B269" s="10"/>
      <c r="C269" s="10"/>
      <c r="D269" s="10"/>
      <c r="E269" s="10"/>
      <c r="F269" s="10"/>
      <c r="G269" s="10"/>
      <c r="M269" s="10"/>
    </row>
    <row r="270" spans="2:13" ht="15">
      <c r="B270" s="10"/>
      <c r="C270" s="10"/>
      <c r="D270" s="10"/>
      <c r="E270" s="10"/>
      <c r="F270" s="10"/>
      <c r="G270" s="10"/>
      <c r="M270" s="10"/>
    </row>
    <row r="271" spans="2:13" ht="15">
      <c r="B271" s="10"/>
      <c r="C271" s="10"/>
      <c r="D271" s="10"/>
      <c r="E271" s="10"/>
      <c r="F271" s="10"/>
      <c r="G271" s="10"/>
      <c r="M271" s="10"/>
    </row>
    <row r="272" spans="2:13" ht="15">
      <c r="B272" s="10"/>
      <c r="C272" s="10"/>
      <c r="D272" s="10"/>
      <c r="E272" s="10"/>
      <c r="F272" s="10"/>
      <c r="G272" s="10"/>
      <c r="M272" s="10"/>
    </row>
    <row r="273" spans="2:13" ht="15">
      <c r="B273" s="10"/>
      <c r="C273" s="10"/>
      <c r="D273" s="10"/>
      <c r="E273" s="10"/>
      <c r="F273" s="10"/>
      <c r="G273" s="10"/>
      <c r="M273" s="10"/>
    </row>
    <row r="274" spans="2:13" ht="15">
      <c r="B274" s="10"/>
      <c r="C274" s="10"/>
      <c r="D274" s="10"/>
      <c r="E274" s="10"/>
      <c r="F274" s="10"/>
      <c r="G274" s="10"/>
      <c r="M274" s="10"/>
    </row>
    <row r="275" spans="2:13" ht="15">
      <c r="B275" s="10"/>
      <c r="C275" s="10"/>
      <c r="D275" s="10"/>
      <c r="E275" s="10"/>
      <c r="F275" s="10"/>
      <c r="G275" s="10"/>
      <c r="M275" s="10"/>
    </row>
    <row r="276" spans="2:13" ht="15">
      <c r="B276" s="10"/>
      <c r="C276" s="10"/>
      <c r="D276" s="10"/>
      <c r="E276" s="10"/>
      <c r="F276" s="10"/>
      <c r="G276" s="10"/>
      <c r="M276" s="10"/>
    </row>
    <row r="277" spans="2:13" ht="15">
      <c r="B277" s="10"/>
      <c r="C277" s="10"/>
      <c r="D277" s="10"/>
      <c r="E277" s="10"/>
      <c r="F277" s="10"/>
      <c r="G277" s="10"/>
      <c r="M277" s="10"/>
    </row>
    <row r="278" spans="2:13" ht="15">
      <c r="B278" s="10"/>
      <c r="C278" s="10"/>
      <c r="D278" s="10"/>
      <c r="E278" s="10"/>
      <c r="F278" s="10"/>
      <c r="G278" s="10"/>
      <c r="M278" s="10"/>
    </row>
    <row r="279" spans="2:13" ht="15">
      <c r="B279" s="10"/>
      <c r="C279" s="10"/>
      <c r="D279" s="10"/>
      <c r="E279" s="10"/>
      <c r="F279" s="10"/>
      <c r="G279" s="10"/>
      <c r="M279" s="10"/>
    </row>
    <row r="280" spans="2:13" ht="15">
      <c r="B280" s="10"/>
      <c r="C280" s="10"/>
      <c r="D280" s="10"/>
      <c r="E280" s="10"/>
      <c r="F280" s="10"/>
      <c r="G280" s="10"/>
      <c r="M280" s="10"/>
    </row>
    <row r="281" spans="2:13" ht="15">
      <c r="B281" s="10"/>
      <c r="C281" s="10"/>
      <c r="D281" s="10"/>
      <c r="E281" s="10"/>
      <c r="F281" s="10"/>
      <c r="G281" s="10"/>
      <c r="M281" s="10"/>
    </row>
    <row r="282" spans="2:13" ht="15">
      <c r="B282" s="10"/>
      <c r="C282" s="10"/>
      <c r="D282" s="10"/>
      <c r="E282" s="10"/>
      <c r="F282" s="10"/>
      <c r="G282" s="10"/>
      <c r="M282" s="10"/>
    </row>
    <row r="283" spans="2:13" ht="15">
      <c r="B283" s="10"/>
      <c r="C283" s="10"/>
      <c r="D283" s="10"/>
      <c r="E283" s="10"/>
      <c r="F283" s="10"/>
      <c r="G283" s="10"/>
      <c r="M283" s="10"/>
    </row>
    <row r="284" spans="2:13" ht="15">
      <c r="B284" s="10"/>
      <c r="C284" s="10"/>
      <c r="D284" s="10"/>
      <c r="E284" s="10"/>
      <c r="F284" s="10"/>
      <c r="G284" s="10"/>
      <c r="M284" s="10"/>
    </row>
    <row r="285" spans="2:13" ht="15">
      <c r="B285" s="10"/>
      <c r="C285" s="10"/>
      <c r="D285" s="10"/>
      <c r="E285" s="10"/>
      <c r="F285" s="10"/>
      <c r="G285" s="10"/>
      <c r="M285" s="10"/>
    </row>
    <row r="286" spans="2:13" ht="15">
      <c r="B286" s="10"/>
      <c r="C286" s="10"/>
      <c r="D286" s="10"/>
      <c r="E286" s="10"/>
      <c r="F286" s="10"/>
      <c r="G286" s="10"/>
      <c r="M286" s="10"/>
    </row>
    <row r="287" spans="2:13" ht="15">
      <c r="B287" s="10"/>
      <c r="C287" s="10"/>
      <c r="D287" s="10"/>
      <c r="E287" s="10"/>
      <c r="F287" s="10"/>
      <c r="G287" s="10"/>
      <c r="M287" s="10"/>
    </row>
    <row r="288" spans="2:13" ht="15">
      <c r="B288" s="10"/>
      <c r="C288" s="10"/>
      <c r="D288" s="10"/>
      <c r="E288" s="10"/>
      <c r="F288" s="10"/>
      <c r="G288" s="10"/>
      <c r="M288" s="10"/>
    </row>
    <row r="289" spans="2:13" ht="15">
      <c r="B289" s="10"/>
      <c r="C289" s="10"/>
      <c r="D289" s="10"/>
      <c r="E289" s="10"/>
      <c r="F289" s="10"/>
      <c r="G289" s="10"/>
      <c r="M289" s="10"/>
    </row>
    <row r="290" spans="2:13" ht="15">
      <c r="B290" s="10"/>
      <c r="C290" s="10"/>
      <c r="D290" s="10"/>
      <c r="E290" s="10"/>
      <c r="F290" s="10"/>
      <c r="G290" s="10"/>
      <c r="M290" s="10"/>
    </row>
    <row r="291" spans="2:13" ht="15">
      <c r="B291" s="10"/>
      <c r="C291" s="10"/>
      <c r="D291" s="10"/>
      <c r="E291" s="10"/>
      <c r="F291" s="10"/>
      <c r="G291" s="10"/>
      <c r="M291" s="10"/>
    </row>
    <row r="292" spans="2:13" ht="15">
      <c r="B292" s="10"/>
      <c r="C292" s="10"/>
      <c r="D292" s="10"/>
      <c r="E292" s="10"/>
      <c r="F292" s="10"/>
      <c r="G292" s="10"/>
      <c r="M292" s="10"/>
    </row>
    <row r="293" spans="2:13" ht="15">
      <c r="B293" s="10"/>
      <c r="C293" s="10"/>
      <c r="D293" s="10"/>
      <c r="E293" s="10"/>
      <c r="F293" s="10"/>
      <c r="G293" s="10"/>
      <c r="M293" s="10"/>
    </row>
    <row r="294" spans="2:13" ht="15">
      <c r="B294" s="10"/>
      <c r="C294" s="10"/>
      <c r="D294" s="10"/>
      <c r="E294" s="10"/>
      <c r="F294" s="10"/>
      <c r="G294" s="10"/>
      <c r="M294" s="10"/>
    </row>
    <row r="295" spans="2:13" ht="15">
      <c r="B295" s="10"/>
      <c r="C295" s="10"/>
      <c r="D295" s="10"/>
      <c r="E295" s="10"/>
      <c r="F295" s="10"/>
      <c r="G295" s="10"/>
      <c r="M295" s="10"/>
    </row>
    <row r="296" spans="2:13" ht="15">
      <c r="B296" s="10"/>
      <c r="C296" s="10"/>
      <c r="D296" s="10"/>
      <c r="E296" s="10"/>
      <c r="F296" s="10"/>
      <c r="G296" s="10"/>
      <c r="M296" s="10"/>
    </row>
    <row r="297" spans="2:13" ht="15">
      <c r="B297" s="10"/>
      <c r="C297" s="10"/>
      <c r="D297" s="10"/>
      <c r="E297" s="10"/>
      <c r="F297" s="10"/>
      <c r="G297" s="10"/>
      <c r="M297" s="10"/>
    </row>
    <row r="298" spans="2:13" ht="15">
      <c r="B298" s="10"/>
      <c r="C298" s="10"/>
      <c r="D298" s="10"/>
      <c r="E298" s="10"/>
      <c r="F298" s="10"/>
      <c r="G298" s="10"/>
      <c r="M298" s="10"/>
    </row>
    <row r="299" spans="2:13" ht="15">
      <c r="B299" s="10"/>
      <c r="C299" s="10"/>
      <c r="D299" s="10"/>
      <c r="E299" s="10"/>
      <c r="F299" s="10"/>
      <c r="G299" s="10"/>
      <c r="M299" s="10"/>
    </row>
    <row r="300" spans="2:13" ht="15">
      <c r="B300" s="10"/>
      <c r="C300" s="10"/>
      <c r="D300" s="10"/>
      <c r="E300" s="10"/>
      <c r="F300" s="10"/>
      <c r="G300" s="10"/>
      <c r="M300" s="10"/>
    </row>
    <row r="301" spans="2:13" ht="15">
      <c r="B301" s="10"/>
      <c r="C301" s="10"/>
      <c r="D301" s="10"/>
      <c r="E301" s="10"/>
      <c r="F301" s="10"/>
      <c r="G301" s="10"/>
      <c r="M301" s="10"/>
    </row>
    <row r="302" spans="2:13" ht="15">
      <c r="B302" s="10"/>
      <c r="C302" s="10"/>
      <c r="D302" s="10"/>
      <c r="E302" s="10"/>
      <c r="F302" s="10"/>
      <c r="G302" s="10"/>
      <c r="M302" s="10"/>
    </row>
    <row r="303" spans="2:13" ht="15">
      <c r="B303" s="10"/>
      <c r="C303" s="10"/>
      <c r="D303" s="10"/>
      <c r="E303" s="10"/>
      <c r="F303" s="10"/>
      <c r="G303" s="10"/>
      <c r="M303" s="10"/>
    </row>
    <row r="304" spans="2:13" ht="15">
      <c r="B304" s="10"/>
      <c r="C304" s="10"/>
      <c r="D304" s="10"/>
      <c r="E304" s="10"/>
      <c r="F304" s="10"/>
      <c r="G304" s="10"/>
      <c r="M304" s="10"/>
    </row>
    <row r="305" spans="2:13" ht="15">
      <c r="B305" s="10"/>
      <c r="C305" s="10"/>
      <c r="D305" s="10"/>
      <c r="E305" s="10"/>
      <c r="F305" s="10"/>
      <c r="G305" s="10"/>
      <c r="M305" s="10"/>
    </row>
    <row r="306" spans="2:13" ht="15">
      <c r="B306" s="10"/>
      <c r="C306" s="10"/>
      <c r="D306" s="10"/>
      <c r="E306" s="10"/>
      <c r="F306" s="10"/>
      <c r="G306" s="10"/>
      <c r="M306" s="10"/>
    </row>
    <row r="307" spans="2:13" ht="15">
      <c r="B307" s="10"/>
      <c r="C307" s="10"/>
      <c r="D307" s="10"/>
      <c r="E307" s="10"/>
      <c r="F307" s="10"/>
      <c r="G307" s="10"/>
      <c r="M307" s="10"/>
    </row>
    <row r="308" spans="2:13" ht="15">
      <c r="B308" s="10"/>
      <c r="C308" s="10"/>
      <c r="D308" s="10"/>
      <c r="E308" s="10"/>
      <c r="F308" s="10"/>
      <c r="G308" s="10"/>
      <c r="M308" s="10"/>
    </row>
    <row r="309" spans="2:13" ht="15">
      <c r="B309" s="10"/>
      <c r="C309" s="10"/>
      <c r="D309" s="10"/>
      <c r="E309" s="10"/>
      <c r="F309" s="10"/>
      <c r="G309" s="10"/>
      <c r="M309" s="10"/>
    </row>
    <row r="310" spans="2:13" ht="15">
      <c r="B310" s="10"/>
      <c r="C310" s="10"/>
      <c r="D310" s="10"/>
      <c r="E310" s="10"/>
      <c r="F310" s="10"/>
      <c r="G310" s="10"/>
      <c r="M310" s="10"/>
    </row>
    <row r="311" spans="2:13" ht="15">
      <c r="B311" s="10"/>
      <c r="C311" s="10"/>
      <c r="D311" s="10"/>
      <c r="E311" s="10"/>
      <c r="F311" s="10"/>
      <c r="G311" s="10"/>
      <c r="M311" s="10"/>
    </row>
    <row r="312" spans="2:13" ht="15">
      <c r="B312" s="10"/>
      <c r="C312" s="10"/>
      <c r="D312" s="10"/>
      <c r="E312" s="10"/>
      <c r="F312" s="10"/>
      <c r="G312" s="10"/>
      <c r="M312" s="10"/>
    </row>
    <row r="313" spans="2:13" ht="15">
      <c r="B313" s="10"/>
      <c r="C313" s="10"/>
      <c r="D313" s="10"/>
      <c r="E313" s="10"/>
      <c r="F313" s="10"/>
      <c r="G313" s="10"/>
      <c r="M313" s="10"/>
    </row>
    <row r="314" spans="2:13" ht="15">
      <c r="B314" s="10"/>
      <c r="C314" s="10"/>
      <c r="D314" s="10"/>
      <c r="E314" s="10"/>
      <c r="F314" s="10"/>
      <c r="G314" s="10"/>
      <c r="M314" s="10"/>
    </row>
    <row r="315" spans="2:13" ht="15">
      <c r="B315" s="10"/>
      <c r="C315" s="10"/>
      <c r="D315" s="10"/>
      <c r="E315" s="10"/>
      <c r="F315" s="10"/>
      <c r="G315" s="10"/>
      <c r="M315" s="10"/>
    </row>
    <row r="316" spans="2:13" ht="15">
      <c r="B316" s="10"/>
      <c r="C316" s="10"/>
      <c r="D316" s="10"/>
      <c r="E316" s="10"/>
      <c r="F316" s="10"/>
      <c r="G316" s="10"/>
      <c r="M316" s="10"/>
    </row>
    <row r="317" spans="2:13" ht="15">
      <c r="B317" s="10"/>
      <c r="C317" s="10"/>
      <c r="D317" s="10"/>
      <c r="E317" s="10"/>
      <c r="F317" s="10"/>
      <c r="G317" s="10"/>
      <c r="M317" s="10"/>
    </row>
    <row r="318" spans="2:13" ht="15">
      <c r="B318" s="10"/>
      <c r="C318" s="10"/>
      <c r="D318" s="10"/>
      <c r="E318" s="10"/>
      <c r="F318" s="10"/>
      <c r="G318" s="10"/>
      <c r="M318" s="10"/>
    </row>
    <row r="319" spans="2:13" ht="15">
      <c r="B319" s="10"/>
      <c r="C319" s="10"/>
      <c r="D319" s="10"/>
      <c r="E319" s="10"/>
      <c r="F319" s="10"/>
      <c r="G319" s="10"/>
      <c r="M319" s="10"/>
    </row>
    <row r="320" spans="2:13" ht="15">
      <c r="B320" s="10"/>
      <c r="C320" s="10"/>
      <c r="D320" s="10"/>
      <c r="E320" s="10"/>
      <c r="F320" s="10"/>
      <c r="G320" s="10"/>
      <c r="M320" s="10"/>
    </row>
    <row r="321" spans="2:13" ht="15">
      <c r="B321" s="10"/>
      <c r="C321" s="10"/>
      <c r="D321" s="10"/>
      <c r="E321" s="10"/>
      <c r="F321" s="10"/>
      <c r="G321" s="10"/>
      <c r="M321" s="10"/>
    </row>
    <row r="322" spans="2:13" ht="15">
      <c r="B322" s="10"/>
      <c r="C322" s="10"/>
      <c r="D322" s="10"/>
      <c r="E322" s="10"/>
      <c r="F322" s="10"/>
      <c r="G322" s="10"/>
      <c r="M322" s="10"/>
    </row>
    <row r="323" spans="2:13" ht="15">
      <c r="B323" s="10"/>
      <c r="C323" s="10"/>
      <c r="D323" s="10"/>
      <c r="E323" s="10"/>
      <c r="F323" s="10"/>
      <c r="G323" s="10"/>
      <c r="M323" s="10"/>
    </row>
    <row r="324" spans="2:13" ht="15">
      <c r="B324" s="10"/>
      <c r="C324" s="10"/>
      <c r="D324" s="10"/>
      <c r="E324" s="10"/>
      <c r="F324" s="10"/>
      <c r="G324" s="10"/>
      <c r="M324" s="10"/>
    </row>
    <row r="325" spans="2:13" ht="15">
      <c r="B325" s="10"/>
      <c r="C325" s="10"/>
      <c r="D325" s="10"/>
      <c r="E325" s="10"/>
      <c r="F325" s="10"/>
      <c r="G325" s="10"/>
      <c r="M325" s="10"/>
    </row>
    <row r="326" spans="2:13" ht="15">
      <c r="B326" s="10"/>
      <c r="C326" s="10"/>
      <c r="D326" s="10"/>
      <c r="E326" s="10"/>
      <c r="F326" s="10"/>
      <c r="G326" s="10"/>
      <c r="M326" s="10"/>
    </row>
    <row r="327" spans="2:13" ht="15">
      <c r="B327" s="10"/>
      <c r="C327" s="10"/>
      <c r="D327" s="10"/>
      <c r="E327" s="10"/>
      <c r="F327" s="10"/>
      <c r="G327" s="10"/>
      <c r="M327" s="10"/>
    </row>
    <row r="328" spans="2:13" ht="15">
      <c r="B328" s="10"/>
      <c r="C328" s="10"/>
      <c r="D328" s="10"/>
      <c r="E328" s="10"/>
      <c r="F328" s="10"/>
      <c r="G328" s="10"/>
      <c r="M328" s="10"/>
    </row>
  </sheetData>
  <sheetProtection/>
  <mergeCells count="121">
    <mergeCell ref="R24:T24"/>
    <mergeCell ref="R25:T25"/>
    <mergeCell ref="M25:N25"/>
    <mergeCell ref="N30:O30"/>
    <mergeCell ref="N33:N34"/>
    <mergeCell ref="C108:C109"/>
    <mergeCell ref="C91:C93"/>
    <mergeCell ref="G122:M122"/>
    <mergeCell ref="G123:M123"/>
    <mergeCell ref="H31:H34"/>
    <mergeCell ref="G117:M117"/>
    <mergeCell ref="G118:M118"/>
    <mergeCell ref="G121:M121"/>
    <mergeCell ref="L97:L98"/>
    <mergeCell ref="M99:M100"/>
    <mergeCell ref="L99:L100"/>
    <mergeCell ref="A116:B116"/>
    <mergeCell ref="A28:A34"/>
    <mergeCell ref="G29:M29"/>
    <mergeCell ref="C46:C47"/>
    <mergeCell ref="G119:M119"/>
    <mergeCell ref="C85:C87"/>
    <mergeCell ref="A117:E123"/>
    <mergeCell ref="F117:F123"/>
    <mergeCell ref="G120:M120"/>
    <mergeCell ref="A113:B113"/>
    <mergeCell ref="A114:B114"/>
    <mergeCell ref="B28:B34"/>
    <mergeCell ref="D46:D47"/>
    <mergeCell ref="C28:D34"/>
    <mergeCell ref="M30:M34"/>
    <mergeCell ref="M97:M98"/>
    <mergeCell ref="A6:W6"/>
    <mergeCell ref="A8:W8"/>
    <mergeCell ref="A9:W9"/>
    <mergeCell ref="A10:W10"/>
    <mergeCell ref="M16:W16"/>
    <mergeCell ref="F21:G21"/>
    <mergeCell ref="H20:L20"/>
    <mergeCell ref="R19:T20"/>
    <mergeCell ref="R21:T21"/>
    <mergeCell ref="A19:A20"/>
    <mergeCell ref="B19:B20"/>
    <mergeCell ref="U23:W23"/>
    <mergeCell ref="U25:W25"/>
    <mergeCell ref="F23:G23"/>
    <mergeCell ref="F25:G25"/>
    <mergeCell ref="F20:G20"/>
    <mergeCell ref="O21:Q21"/>
    <mergeCell ref="R22:T22"/>
    <mergeCell ref="R23:T23"/>
    <mergeCell ref="F22:G22"/>
    <mergeCell ref="O19:Q20"/>
    <mergeCell ref="O22:Q22"/>
    <mergeCell ref="J31:J34"/>
    <mergeCell ref="H30:J30"/>
    <mergeCell ref="M23:N23"/>
    <mergeCell ref="H21:L21"/>
    <mergeCell ref="M22:N22"/>
    <mergeCell ref="H22:L22"/>
    <mergeCell ref="N32:O32"/>
    <mergeCell ref="H25:L25"/>
    <mergeCell ref="M21:N21"/>
    <mergeCell ref="N28:AA29"/>
    <mergeCell ref="M12:W12"/>
    <mergeCell ref="U22:W22"/>
    <mergeCell ref="U19:W20"/>
    <mergeCell ref="M19:N20"/>
    <mergeCell ref="H23:L23"/>
    <mergeCell ref="F19:L19"/>
    <mergeCell ref="O23:Q23"/>
    <mergeCell ref="O25:Q25"/>
    <mergeCell ref="O33:O34"/>
    <mergeCell ref="U21:W21"/>
    <mergeCell ref="Q33:Q34"/>
    <mergeCell ref="S33:S34"/>
    <mergeCell ref="P31:Q31"/>
    <mergeCell ref="T32:W32"/>
    <mergeCell ref="T33:T34"/>
    <mergeCell ref="V33:V34"/>
    <mergeCell ref="U33:U34"/>
    <mergeCell ref="H24:L24"/>
    <mergeCell ref="D85:D87"/>
    <mergeCell ref="A7:W7"/>
    <mergeCell ref="F24:G24"/>
    <mergeCell ref="M24:N24"/>
    <mergeCell ref="O24:Q24"/>
    <mergeCell ref="T31:U31"/>
    <mergeCell ref="V31:W31"/>
    <mergeCell ref="T30:W30"/>
    <mergeCell ref="U24:W24"/>
    <mergeCell ref="C25:E25"/>
    <mergeCell ref="D92:D93"/>
    <mergeCell ref="D97:D98"/>
    <mergeCell ref="D99:D100"/>
    <mergeCell ref="F28:M28"/>
    <mergeCell ref="P32:S32"/>
    <mergeCell ref="P30:S30"/>
    <mergeCell ref="P33:P34"/>
    <mergeCell ref="E28:E34"/>
    <mergeCell ref="G30:G34"/>
    <mergeCell ref="X30:AA30"/>
    <mergeCell ref="I31:I34"/>
    <mergeCell ref="K30:K34"/>
    <mergeCell ref="L30:L34"/>
    <mergeCell ref="F29:F34"/>
    <mergeCell ref="C19:E20"/>
    <mergeCell ref="C21:E21"/>
    <mergeCell ref="C22:E22"/>
    <mergeCell ref="C23:E23"/>
    <mergeCell ref="C24:E24"/>
    <mergeCell ref="Z33:Z34"/>
    <mergeCell ref="Z31:AA31"/>
    <mergeCell ref="X31:Y31"/>
    <mergeCell ref="X32:AA32"/>
    <mergeCell ref="X33:X34"/>
    <mergeCell ref="R33:R34"/>
    <mergeCell ref="Y33:Y34"/>
    <mergeCell ref="AA33:AA34"/>
    <mergeCell ref="W33:W34"/>
    <mergeCell ref="R31:S31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2017-11-21T08:02:01Z</cp:lastPrinted>
  <dcterms:created xsi:type="dcterms:W3CDTF">2015-05-18T08:12:45Z</dcterms:created>
  <dcterms:modified xsi:type="dcterms:W3CDTF">2017-12-19T04:57:30Z</dcterms:modified>
  <cp:category/>
  <cp:version/>
  <cp:contentType/>
  <cp:contentStatus/>
</cp:coreProperties>
</file>