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<sst xmlns="http://schemas.openxmlformats.org/spreadsheetml/2006/main" count="281" uniqueCount="232">
  <si>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</si>
  <si>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</si>
  <si>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</si>
  <si>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</si>
  <si>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</si>
  <si>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</si>
  <si>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</si>
  <si>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</si>
  <si>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</si>
  <si>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</si>
  <si>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</si>
  <si>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</si>
  <si>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</si>
  <si>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</si>
  <si>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</si>
  <si>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</si>
  <si>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</si>
  <si>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</si>
  <si>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</si>
  <si>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</si>
  <si>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</si>
  <si>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</si>
  <si>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</si>
  <si>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</si>
  <si>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</si>
  <si>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</si>
  <si>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</si>
  <si>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</si>
  <si>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</si>
  <si>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</si>
  <si>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</si>
  <si>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</si>
  <si>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</si>
  <si>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</si>
  <si>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</si>
  <si>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</si>
  <si>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</si>
  <si>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</si>
  <si>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</si>
  <si>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</si>
  <si>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</si>
  <si>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</si>
  <si>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</si>
  <si>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</si>
  <si>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</si>
  <si>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</si>
  <si>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</si>
  <si>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</si>
  <si>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</si>
  <si>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</si>
  <si>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</si>
  <si>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</si>
  <si>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</si>
  <si>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</si>
  <si>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</si>
  <si>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</si>
  <si>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</si>
  <si>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</si>
  <si>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</si>
  <si>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</si>
  <si>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</si>
  <si>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</si>
  <si>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</si>
  <si>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</si>
  <si>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</si>
  <si>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</si>
  <si>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</si>
  <si>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</si>
  <si>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</si>
  <si>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</si>
  <si>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</si>
  <si>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</si>
  <si>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</si>
  <si>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</si>
  <si>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</si>
  <si>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</si>
  <si>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</si>
  <si>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УП.03</t>
  </si>
  <si>
    <t>ПП.03</t>
  </si>
  <si>
    <t>УП.04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</si>
  <si>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</si>
  <si>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</si>
  <si>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</si>
  <si>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</si>
  <si>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</si>
  <si>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</si>
  <si>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</si>
  <si>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МДК.01.02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</si>
  <si>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</si>
  <si>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</si>
  <si>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</si>
  <si>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</si>
  <si>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</si>
  <si>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</si>
  <si>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</si>
  <si>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</si>
  <si>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</si>
  <si>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</si>
  <si>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</si>
  <si>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</si>
  <si>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</si>
  <si>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</si>
  <si>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Распределение обязательной нагрузки по курсам и семестрам                                         (часов в семестр)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</si>
  <si>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</si>
  <si>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</si>
  <si>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</si>
  <si>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</si>
  <si>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</si>
  <si>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</si>
  <si>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</si>
  <si>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</si>
  <si>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</si>
  <si>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</si>
  <si>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</si>
  <si>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</si>
  <si>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</si>
  <si>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</si>
  <si>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</si>
  <si>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</si>
  <si>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</si>
  <si>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</si>
  <si>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</si>
  <si>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</si>
  <si>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</si>
  <si>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</si>
  <si>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>ОУДП.02</t>
  </si>
  <si>
    <t>ОУДП.03</t>
  </si>
  <si>
    <t>УДД.00</t>
  </si>
  <si>
    <t xml:space="preserve">Учебные дисциплины дополнительные </t>
  </si>
  <si>
    <t>УДД.01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</si>
  <si>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</si>
  <si>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</si>
  <si>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-,-,-,-,-,-,-,-</t>
    </r>
  </si>
  <si>
    <t xml:space="preserve">Профессиональный цикл </t>
  </si>
  <si>
    <t>Психология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</si>
  <si>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</si>
  <si>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</si>
  <si>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</si>
  <si>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</si>
  <si>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ОУДБ.08</t>
  </si>
  <si>
    <t>ЕН.03</t>
  </si>
  <si>
    <t>МДК.02.02</t>
  </si>
  <si>
    <t>МДК.03.01</t>
  </si>
  <si>
    <t>МДК.03.02</t>
  </si>
  <si>
    <t xml:space="preserve">МДК.04.01 </t>
  </si>
  <si>
    <t>ПП.04</t>
  </si>
  <si>
    <t>ПМ.05</t>
  </si>
  <si>
    <t>УП.05</t>
  </si>
  <si>
    <t>Индивидуальный проект</t>
  </si>
  <si>
    <t>Приказом директора ГБОУ ПОО "ЗТТиЭ"</t>
  </si>
  <si>
    <t>по специальности 54.02.01 Дизайн (по отраслям)</t>
  </si>
  <si>
    <t xml:space="preserve">                                                                                     Квалификация: дизайнер</t>
  </si>
  <si>
    <t xml:space="preserve">Естествознание </t>
  </si>
  <si>
    <t>ОУДП.04</t>
  </si>
  <si>
    <t>Обществознание (включая экономику и право)</t>
  </si>
  <si>
    <t xml:space="preserve">Математика </t>
  </si>
  <si>
    <t xml:space="preserve">Экологические основы природопользования </t>
  </si>
  <si>
    <t xml:space="preserve">Информационное обеспечение профессиональной деятельности </t>
  </si>
  <si>
    <t xml:space="preserve">Материаловедение </t>
  </si>
  <si>
    <t xml:space="preserve">Экономика организации </t>
  </si>
  <si>
    <t xml:space="preserve">Рисунок с основами перспективы </t>
  </si>
  <si>
    <t xml:space="preserve">Живопись с основами цветоведения </t>
  </si>
  <si>
    <t xml:space="preserve">История дизайна </t>
  </si>
  <si>
    <t xml:space="preserve">История изобразительного искусства </t>
  </si>
  <si>
    <t xml:space="preserve">Разработка художественно-конструкторских (дизайнерских) проектов промышленной продукции, предметно-пространственных комплексов </t>
  </si>
  <si>
    <t>Дизайн-проектирование (композиция, макетирование, современные концепции в искусстве)</t>
  </si>
  <si>
    <t xml:space="preserve">Основы проектной и компьютерной графики </t>
  </si>
  <si>
    <t xml:space="preserve">МДК.01.03 </t>
  </si>
  <si>
    <t xml:space="preserve">Методы расчета основных технико-экономических показателей проектирования </t>
  </si>
  <si>
    <t xml:space="preserve">Техническое исполнение художественно-конструкторских (дизайнерских) проектов в материале </t>
  </si>
  <si>
    <t xml:space="preserve">Выполнение художественно-конструкторских проектов в материале </t>
  </si>
  <si>
    <t>Основы конструкторско-технологического обеспечения дизайна</t>
  </si>
  <si>
    <t xml:space="preserve">Контроль за изготовлением изделий в производстве в части соответствия их авторскому образцу </t>
  </si>
  <si>
    <t xml:space="preserve">Основы стандартизации, сертификации и метрологии </t>
  </si>
  <si>
    <t xml:space="preserve">Основы управления качеством </t>
  </si>
  <si>
    <t xml:space="preserve">ПМ.04 </t>
  </si>
  <si>
    <t xml:space="preserve">Организация работы коллектива исполнителей </t>
  </si>
  <si>
    <t xml:space="preserve">Основы менеджмента, управление персоналом </t>
  </si>
  <si>
    <t xml:space="preserve">МДК.05.01 </t>
  </si>
  <si>
    <t>ПП.05</t>
  </si>
  <si>
    <t>ПМ.06</t>
  </si>
  <si>
    <t>МДК.06.01</t>
  </si>
  <si>
    <t xml:space="preserve">МДК.06.02 </t>
  </si>
  <si>
    <t>УП.06</t>
  </si>
  <si>
    <t xml:space="preserve">Выполнение работ по профессии 12565 Исполнитель художественно-оформительских работ </t>
  </si>
  <si>
    <t xml:space="preserve">  </t>
  </si>
  <si>
    <t xml:space="preserve">                   Физика </t>
  </si>
  <si>
    <t xml:space="preserve">                   Химия </t>
  </si>
  <si>
    <t xml:space="preserve">                   Биология </t>
  </si>
  <si>
    <t>ОУДБ.04.01</t>
  </si>
  <si>
    <t>ОУДБ.04.02</t>
  </si>
  <si>
    <t>ОУДБ.04.03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</si>
  <si>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</si>
  <si>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</si>
  <si>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-,-,З,З,З,З,З,ДЗ</t>
    </r>
  </si>
  <si>
    <t xml:space="preserve">История  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</si>
  <si>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</si>
  <si>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</si>
  <si>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</si>
  <si>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</si>
  <si>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</si>
  <si>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</si>
  <si>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</si>
  <si>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</si>
  <si>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</si>
  <si>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</si>
  <si>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З,ДЗ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</si>
  <si>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</si>
  <si>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t xml:space="preserve">                                                                                      образования - гуманитарный</t>
  </si>
  <si>
    <t xml:space="preserve">                                                                                      Базовая подготовка 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</si>
  <si>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</si>
  <si>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t>0з/2дз/2э</t>
  </si>
  <si>
    <t>0з/1дз/0э</t>
  </si>
  <si>
    <t>5з/3дз/0э</t>
  </si>
  <si>
    <t>0з/2дз/1э</t>
  </si>
  <si>
    <t xml:space="preserve">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</si>
  <si>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</si>
  <si>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</si>
  <si>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</si>
  <si>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</si>
  <si>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-,-,-,-,Э</t>
    </r>
  </si>
  <si>
    <t>0з/2дз/5э</t>
  </si>
  <si>
    <t>0з/16дз/9э</t>
  </si>
  <si>
    <t>0з/18Дз/14э</t>
  </si>
  <si>
    <t xml:space="preserve">Астрономия </t>
  </si>
  <si>
    <t>ОУДБ.09</t>
  </si>
  <si>
    <t>0з/7дз/1э</t>
  </si>
  <si>
    <t>0з/10дз/3э</t>
  </si>
  <si>
    <t>5з/33дз/18э</t>
  </si>
  <si>
    <t xml:space="preserve">Математика (включая алгебру и начала математического анализа, геометрию) </t>
  </si>
  <si>
    <t xml:space="preserve">Русский язык </t>
  </si>
  <si>
    <t xml:space="preserve">Литература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</si>
</sst>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37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4" fillId="0" borderId="23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vertical="top" wrapText="1"/>
    </xf>
    <xf numFmtId="0" fontId="44" fillId="0" borderId="24" xfId="0" applyFont="1" applyFill="1" applyBorder="1" applyAlignment="1">
      <alignment vertical="top" wrapText="1"/>
    </xf>
    <xf numFmtId="0" fontId="44" fillId="0" borderId="20" xfId="0" applyFont="1" applyFill="1" applyBorder="1" applyAlignment="1">
      <alignment vertical="top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8"/>
  <sheetViews>
    <sheetView tabSelected="1" zoomScale="65" zoomScaleNormal="65" zoomScalePageLayoutView="0" workbookViewId="0" topLeftCell="A34">
      <selection activeCell="B62" sqref="B62"/>
    </sheetView>
  </sheetViews>
  <sheetFormatPr defaultColWidth="9.140625" defaultRowHeight="15"/>
  <cols>
    <col min="1" max="1" width="12.8515625" style="6" customWidth="1"/>
    <col min="2" max="2" width="75.7109375" style="6" customWidth="1"/>
    <col min="3" max="3" width="17.140625" style="6" customWidth="1"/>
    <col min="4" max="4" width="8.7109375" style="6" customWidth="1"/>
    <col min="5" max="5" width="7.8515625" style="6" customWidth="1"/>
    <col min="6" max="6" width="10.421875" style="6" customWidth="1"/>
    <col min="7" max="7" width="17.00390625" style="6" customWidth="1"/>
    <col min="8" max="8" width="11.28125" style="6" customWidth="1"/>
    <col min="9" max="9" width="7.421875" style="6" customWidth="1"/>
    <col min="10" max="10" width="8.57421875" style="6" customWidth="1"/>
    <col min="11" max="11" width="8.140625" style="6" customWidth="1"/>
    <col min="12" max="12" width="10.140625" style="6" customWidth="1"/>
    <col min="13" max="13" width="7.7109375" style="6" customWidth="1"/>
    <col min="14" max="14" width="10.140625" style="6" customWidth="1"/>
    <col min="15" max="16" width="9.140625" style="6" customWidth="1"/>
  </cols>
  <sheetData>
    <row r="2" spans="1:14" ht="15">
      <c r="A2" s="15"/>
      <c r="N2" s="6" t="s">
        <v>0</v>
      </c>
    </row>
    <row r="3" ht="15">
      <c r="N3" s="6" t="s">
        <v>149</v>
      </c>
    </row>
    <row r="4" ht="15">
      <c r="N4" s="6" t="s">
        <v>1</v>
      </c>
    </row>
    <row r="6" spans="1:16" ht="15">
      <c r="A6" s="73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5"/>
    </row>
    <row r="7" spans="1:16" ht="1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75"/>
    </row>
    <row r="8" spans="1:16" ht="15">
      <c r="A8" s="76" t="s">
        <v>53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5"/>
      <c r="P8" s="75"/>
    </row>
    <row r="9" spans="1:16" ht="15">
      <c r="A9" s="76" t="s">
        <v>150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5"/>
      <c r="P9" s="75"/>
    </row>
    <row r="11" spans="8:16" ht="21" customHeight="1">
      <c r="H11" s="77" t="s">
        <v>151</v>
      </c>
      <c r="I11" s="77"/>
      <c r="J11" s="77"/>
      <c r="K11" s="77"/>
      <c r="L11" s="77"/>
      <c r="M11" s="77"/>
      <c r="N11" s="77"/>
      <c r="O11" s="75"/>
      <c r="P11" s="75"/>
    </row>
    <row r="12" spans="8:16" ht="15">
      <c r="H12" s="75" t="s">
        <v>106</v>
      </c>
      <c r="I12" s="75"/>
      <c r="J12" s="75"/>
      <c r="K12" s="75"/>
      <c r="L12" s="75"/>
      <c r="M12" s="75"/>
      <c r="N12" s="75"/>
      <c r="O12" s="75"/>
      <c r="P12" s="75"/>
    </row>
    <row r="13" spans="8:16" ht="15">
      <c r="H13" s="75" t="s">
        <v>104</v>
      </c>
      <c r="I13" s="75"/>
      <c r="J13" s="75"/>
      <c r="K13" s="75"/>
      <c r="L13" s="75"/>
      <c r="M13" s="75"/>
      <c r="N13" s="75"/>
      <c r="O13" s="75"/>
      <c r="P13" s="75"/>
    </row>
    <row r="14" spans="8:16" ht="15">
      <c r="H14" s="75" t="s">
        <v>105</v>
      </c>
      <c r="I14" s="75"/>
      <c r="J14" s="75"/>
      <c r="K14" s="75"/>
      <c r="L14" s="75"/>
      <c r="M14" s="75"/>
      <c r="N14" s="75"/>
      <c r="O14" s="75"/>
      <c r="P14" s="75"/>
    </row>
    <row r="15" spans="8:16" ht="15" customHeight="1">
      <c r="H15" s="77" t="s">
        <v>107</v>
      </c>
      <c r="I15" s="77"/>
      <c r="J15" s="77"/>
      <c r="K15" s="77"/>
      <c r="L15" s="77"/>
      <c r="M15" s="77"/>
      <c r="N15" s="77"/>
      <c r="O15" s="75"/>
      <c r="P15" s="75"/>
    </row>
    <row r="16" spans="8:16" ht="15">
      <c r="H16" s="75" t="s">
        <v>208</v>
      </c>
      <c r="I16" s="75"/>
      <c r="J16" s="75"/>
      <c r="K16" s="75"/>
      <c r="L16" s="75"/>
      <c r="M16" s="75"/>
      <c r="N16" s="75"/>
      <c r="O16" s="75"/>
      <c r="P16" s="75"/>
    </row>
    <row r="17" spans="8:16" ht="15">
      <c r="H17" s="89" t="s">
        <v>209</v>
      </c>
      <c r="I17" s="89"/>
      <c r="J17" s="89"/>
      <c r="K17" s="89"/>
      <c r="L17" s="89"/>
      <c r="M17" s="89"/>
      <c r="N17" s="89"/>
      <c r="O17" s="89"/>
      <c r="P17" s="89"/>
    </row>
    <row r="18" ht="15">
      <c r="A18" s="7" t="s">
        <v>4</v>
      </c>
    </row>
    <row r="19" spans="1:16" s="1" customFormat="1" ht="48" customHeight="1">
      <c r="A19" s="78" t="s">
        <v>5</v>
      </c>
      <c r="B19" s="80" t="s">
        <v>10</v>
      </c>
      <c r="C19" s="82" t="s">
        <v>11</v>
      </c>
      <c r="D19" s="83"/>
      <c r="E19" s="93" t="s">
        <v>55</v>
      </c>
      <c r="F19" s="94"/>
      <c r="G19" s="95"/>
      <c r="H19" s="82" t="s">
        <v>12</v>
      </c>
      <c r="I19" s="83"/>
      <c r="J19" s="82" t="s">
        <v>13</v>
      </c>
      <c r="K19" s="105"/>
      <c r="L19" s="96" t="s">
        <v>29</v>
      </c>
      <c r="M19" s="91" t="s">
        <v>103</v>
      </c>
      <c r="N19" s="91"/>
      <c r="O19" s="92"/>
      <c r="P19" s="92"/>
    </row>
    <row r="20" spans="1:16" s="1" customFormat="1" ht="48" customHeight="1">
      <c r="A20" s="79"/>
      <c r="B20" s="81"/>
      <c r="C20" s="84"/>
      <c r="D20" s="85"/>
      <c r="E20" s="93" t="s">
        <v>56</v>
      </c>
      <c r="F20" s="95"/>
      <c r="G20" s="16" t="s">
        <v>57</v>
      </c>
      <c r="H20" s="84"/>
      <c r="I20" s="85"/>
      <c r="J20" s="106"/>
      <c r="K20" s="107"/>
      <c r="L20" s="97"/>
      <c r="M20" s="91"/>
      <c r="N20" s="91"/>
      <c r="O20" s="92"/>
      <c r="P20" s="92"/>
    </row>
    <row r="21" spans="1:16" s="12" customFormat="1" ht="15">
      <c r="A21" s="8" t="s">
        <v>6</v>
      </c>
      <c r="B21" s="9">
        <v>39</v>
      </c>
      <c r="C21" s="71">
        <v>0</v>
      </c>
      <c r="D21" s="72"/>
      <c r="E21" s="71">
        <v>0</v>
      </c>
      <c r="F21" s="72"/>
      <c r="G21" s="10">
        <v>0</v>
      </c>
      <c r="H21" s="71">
        <v>2</v>
      </c>
      <c r="I21" s="72"/>
      <c r="J21" s="71">
        <v>0</v>
      </c>
      <c r="K21" s="72"/>
      <c r="L21" s="9">
        <v>11</v>
      </c>
      <c r="M21" s="87">
        <f>B21+C21+E21+G21+H21+J21+L21</f>
        <v>52</v>
      </c>
      <c r="N21" s="87"/>
      <c r="O21" s="88"/>
      <c r="P21" s="88"/>
    </row>
    <row r="22" spans="1:16" s="12" customFormat="1" ht="15">
      <c r="A22" s="8" t="s">
        <v>7</v>
      </c>
      <c r="B22" s="9">
        <v>26</v>
      </c>
      <c r="C22" s="71">
        <v>13</v>
      </c>
      <c r="D22" s="72"/>
      <c r="E22" s="71">
        <v>1</v>
      </c>
      <c r="F22" s="72"/>
      <c r="G22" s="10">
        <v>0</v>
      </c>
      <c r="H22" s="71">
        <v>2</v>
      </c>
      <c r="I22" s="72"/>
      <c r="J22" s="71">
        <v>0</v>
      </c>
      <c r="K22" s="72"/>
      <c r="L22" s="9">
        <v>10</v>
      </c>
      <c r="M22" s="87">
        <f>B22+C22+E22+G22+H22+J22+L22</f>
        <v>52</v>
      </c>
      <c r="N22" s="87"/>
      <c r="O22" s="88"/>
      <c r="P22" s="88"/>
    </row>
    <row r="23" spans="1:16" s="12" customFormat="1" ht="15">
      <c r="A23" s="8" t="s">
        <v>8</v>
      </c>
      <c r="B23" s="9">
        <v>27</v>
      </c>
      <c r="C23" s="71">
        <v>7</v>
      </c>
      <c r="D23" s="72"/>
      <c r="E23" s="71">
        <v>5</v>
      </c>
      <c r="F23" s="72"/>
      <c r="G23" s="10">
        <v>0</v>
      </c>
      <c r="H23" s="71">
        <v>2</v>
      </c>
      <c r="I23" s="72"/>
      <c r="J23" s="71">
        <v>0</v>
      </c>
      <c r="K23" s="72"/>
      <c r="L23" s="9">
        <v>11</v>
      </c>
      <c r="M23" s="87">
        <f>B23+C23+E23+G23+H23+J23+L23</f>
        <v>52</v>
      </c>
      <c r="N23" s="87"/>
      <c r="O23" s="88"/>
      <c r="P23" s="88"/>
    </row>
    <row r="24" spans="1:16" s="12" customFormat="1" ht="15">
      <c r="A24" s="8" t="s">
        <v>97</v>
      </c>
      <c r="B24" s="9">
        <v>19</v>
      </c>
      <c r="C24" s="71">
        <v>5</v>
      </c>
      <c r="D24" s="72"/>
      <c r="E24" s="71">
        <v>6</v>
      </c>
      <c r="F24" s="72"/>
      <c r="G24" s="10">
        <v>4</v>
      </c>
      <c r="H24" s="71">
        <v>1</v>
      </c>
      <c r="I24" s="72"/>
      <c r="J24" s="71">
        <v>6</v>
      </c>
      <c r="K24" s="72"/>
      <c r="L24" s="9">
        <v>2</v>
      </c>
      <c r="M24" s="87">
        <f>B24+C24+E24+G24+H24+J24+L24</f>
        <v>43</v>
      </c>
      <c r="N24" s="87"/>
      <c r="O24" s="88"/>
      <c r="P24" s="88"/>
    </row>
    <row r="25" spans="1:16" s="14" customFormat="1" ht="15">
      <c r="A25" s="57" t="s">
        <v>9</v>
      </c>
      <c r="B25" s="49">
        <f>SUM(B21:B24)</f>
        <v>111</v>
      </c>
      <c r="C25" s="100">
        <f>C21+C22+C23+C24</f>
        <v>25</v>
      </c>
      <c r="D25" s="101"/>
      <c r="E25" s="100">
        <f>E21+E22+E23+E24</f>
        <v>12</v>
      </c>
      <c r="F25" s="101"/>
      <c r="G25" s="70">
        <f>G21+G22+G23+G24</f>
        <v>4</v>
      </c>
      <c r="H25" s="100">
        <f>H21+H22+H23+H24</f>
        <v>7</v>
      </c>
      <c r="I25" s="101"/>
      <c r="J25" s="100">
        <f>J21+J22+J23+J24</f>
        <v>6</v>
      </c>
      <c r="K25" s="101"/>
      <c r="L25" s="49">
        <f>L21+L22+L23+L24</f>
        <v>34</v>
      </c>
      <c r="M25" s="104">
        <f>B25+C25+E25+G25+H25+J25+L25</f>
        <v>199</v>
      </c>
      <c r="N25" s="104"/>
      <c r="O25" s="88"/>
      <c r="P25" s="88"/>
    </row>
    <row r="26" spans="2:3" ht="15">
      <c r="B26" s="17"/>
      <c r="C26" s="17"/>
    </row>
    <row r="27" ht="15">
      <c r="A27" s="7" t="s">
        <v>14</v>
      </c>
    </row>
    <row r="28" spans="1:16" ht="50.25" customHeight="1">
      <c r="A28" s="109" t="s">
        <v>15</v>
      </c>
      <c r="B28" s="80" t="s">
        <v>16</v>
      </c>
      <c r="C28" s="108" t="s">
        <v>17</v>
      </c>
      <c r="D28" s="110" t="s">
        <v>90</v>
      </c>
      <c r="E28" s="111"/>
      <c r="F28" s="111"/>
      <c r="G28" s="111"/>
      <c r="H28" s="112"/>
      <c r="I28" s="91" t="s">
        <v>102</v>
      </c>
      <c r="J28" s="127"/>
      <c r="K28" s="127"/>
      <c r="L28" s="127"/>
      <c r="M28" s="127"/>
      <c r="N28" s="127"/>
      <c r="O28" s="128"/>
      <c r="P28" s="128"/>
    </row>
    <row r="29" spans="1:16" ht="38.25" customHeight="1">
      <c r="A29" s="103"/>
      <c r="B29" s="102"/>
      <c r="C29" s="102"/>
      <c r="D29" s="108" t="s">
        <v>18</v>
      </c>
      <c r="E29" s="108" t="s">
        <v>91</v>
      </c>
      <c r="F29" s="93" t="s">
        <v>19</v>
      </c>
      <c r="G29" s="94"/>
      <c r="H29" s="95"/>
      <c r="I29" s="91"/>
      <c r="J29" s="127"/>
      <c r="K29" s="127"/>
      <c r="L29" s="127"/>
      <c r="M29" s="127"/>
      <c r="N29" s="127"/>
      <c r="O29" s="128"/>
      <c r="P29" s="128"/>
    </row>
    <row r="30" spans="1:16" ht="15">
      <c r="A30" s="103"/>
      <c r="B30" s="102"/>
      <c r="C30" s="102"/>
      <c r="D30" s="103"/>
      <c r="E30" s="103"/>
      <c r="F30" s="110" t="s">
        <v>20</v>
      </c>
      <c r="G30" s="111"/>
      <c r="H30" s="112"/>
      <c r="I30" s="84" t="s">
        <v>22</v>
      </c>
      <c r="J30" s="85"/>
      <c r="K30" s="84" t="s">
        <v>26</v>
      </c>
      <c r="L30" s="85"/>
      <c r="M30" s="84" t="s">
        <v>27</v>
      </c>
      <c r="N30" s="85"/>
      <c r="O30" s="91" t="s">
        <v>98</v>
      </c>
      <c r="P30" s="91"/>
    </row>
    <row r="31" spans="1:16" ht="15">
      <c r="A31" s="103"/>
      <c r="B31" s="102"/>
      <c r="C31" s="102"/>
      <c r="D31" s="103"/>
      <c r="E31" s="103"/>
      <c r="F31" s="80" t="s">
        <v>21</v>
      </c>
      <c r="G31" s="80" t="s">
        <v>54</v>
      </c>
      <c r="H31" s="80" t="s">
        <v>84</v>
      </c>
      <c r="I31" s="4" t="s">
        <v>23</v>
      </c>
      <c r="J31" s="4" t="s">
        <v>24</v>
      </c>
      <c r="K31" s="4" t="s">
        <v>49</v>
      </c>
      <c r="L31" s="4" t="s">
        <v>50</v>
      </c>
      <c r="M31" s="4" t="s">
        <v>51</v>
      </c>
      <c r="N31" s="4" t="s">
        <v>52</v>
      </c>
      <c r="O31" s="4" t="s">
        <v>99</v>
      </c>
      <c r="P31" s="4" t="s">
        <v>100</v>
      </c>
    </row>
    <row r="32" spans="1:16" ht="34.5" customHeight="1">
      <c r="A32" s="103"/>
      <c r="B32" s="102"/>
      <c r="C32" s="102"/>
      <c r="D32" s="103"/>
      <c r="E32" s="103"/>
      <c r="F32" s="102"/>
      <c r="G32" s="102"/>
      <c r="H32" s="103"/>
      <c r="I32" s="93" t="s">
        <v>25</v>
      </c>
      <c r="J32" s="95"/>
      <c r="K32" s="93" t="s">
        <v>25</v>
      </c>
      <c r="L32" s="95"/>
      <c r="M32" s="93" t="s">
        <v>25</v>
      </c>
      <c r="N32" s="95"/>
      <c r="O32" s="86" t="s">
        <v>101</v>
      </c>
      <c r="P32" s="86"/>
    </row>
    <row r="33" spans="1:16" ht="15">
      <c r="A33" s="103"/>
      <c r="B33" s="102"/>
      <c r="C33" s="102"/>
      <c r="D33" s="103"/>
      <c r="E33" s="103"/>
      <c r="F33" s="102"/>
      <c r="G33" s="102"/>
      <c r="H33" s="103"/>
      <c r="I33" s="80">
        <v>17</v>
      </c>
      <c r="J33" s="80">
        <v>22</v>
      </c>
      <c r="K33" s="80">
        <v>16</v>
      </c>
      <c r="L33" s="98">
        <v>24</v>
      </c>
      <c r="M33" s="80">
        <v>16</v>
      </c>
      <c r="N33" s="80">
        <v>23</v>
      </c>
      <c r="O33" s="86">
        <v>17</v>
      </c>
      <c r="P33" s="86">
        <v>13</v>
      </c>
    </row>
    <row r="34" spans="1:16" ht="49.5" customHeight="1">
      <c r="A34" s="97"/>
      <c r="B34" s="81"/>
      <c r="C34" s="81"/>
      <c r="D34" s="97"/>
      <c r="E34" s="97"/>
      <c r="F34" s="81"/>
      <c r="G34" s="81"/>
      <c r="H34" s="97"/>
      <c r="I34" s="90"/>
      <c r="J34" s="90"/>
      <c r="K34" s="90"/>
      <c r="L34" s="99"/>
      <c r="M34" s="90"/>
      <c r="N34" s="90"/>
      <c r="O34" s="86"/>
      <c r="P34" s="86"/>
    </row>
    <row r="35" spans="1:16" s="33" customFormat="1" ht="15">
      <c r="A35" s="18"/>
      <c r="B35" s="18" t="s">
        <v>28</v>
      </c>
      <c r="C35" s="18"/>
      <c r="D35" s="18"/>
      <c r="E35" s="19"/>
      <c r="F35" s="13"/>
      <c r="G35" s="13"/>
      <c r="H35" s="18"/>
      <c r="I35" s="19">
        <v>36</v>
      </c>
      <c r="J35" s="19">
        <v>36</v>
      </c>
      <c r="K35" s="19">
        <v>36</v>
      </c>
      <c r="L35" s="19">
        <v>36</v>
      </c>
      <c r="M35" s="19">
        <v>36</v>
      </c>
      <c r="N35" s="19">
        <v>36</v>
      </c>
      <c r="O35" s="19">
        <v>36</v>
      </c>
      <c r="P35" s="19">
        <v>36</v>
      </c>
    </row>
    <row r="36" spans="1:16" s="34" customFormat="1" ht="15">
      <c r="A36" s="49" t="s">
        <v>108</v>
      </c>
      <c r="B36" s="56" t="s">
        <v>109</v>
      </c>
      <c r="C36" s="57" t="s">
        <v>227</v>
      </c>
      <c r="D36" s="49">
        <f>D37+D50+D55+D57</f>
        <v>2106</v>
      </c>
      <c r="E36" s="49">
        <f aca="true" t="shared" si="0" ref="E36:P36">E37+E50+E55+E57</f>
        <v>702</v>
      </c>
      <c r="F36" s="49">
        <f t="shared" si="0"/>
        <v>1404</v>
      </c>
      <c r="G36" s="49">
        <f t="shared" si="0"/>
        <v>454</v>
      </c>
      <c r="H36" s="49">
        <f t="shared" si="0"/>
        <v>0</v>
      </c>
      <c r="I36" s="49">
        <f t="shared" si="0"/>
        <v>612</v>
      </c>
      <c r="J36" s="49">
        <f t="shared" si="0"/>
        <v>792</v>
      </c>
      <c r="K36" s="49">
        <f t="shared" si="0"/>
        <v>0</v>
      </c>
      <c r="L36" s="49">
        <f t="shared" si="0"/>
        <v>0</v>
      </c>
      <c r="M36" s="49">
        <f t="shared" si="0"/>
        <v>0</v>
      </c>
      <c r="N36" s="49">
        <f t="shared" si="0"/>
        <v>0</v>
      </c>
      <c r="O36" s="49">
        <f t="shared" si="0"/>
        <v>0</v>
      </c>
      <c r="P36" s="49">
        <f t="shared" si="0"/>
        <v>0</v>
      </c>
    </row>
    <row r="37" spans="1:16" s="33" customFormat="1" ht="15">
      <c r="A37" s="58" t="s">
        <v>110</v>
      </c>
      <c r="B37" s="59" t="s">
        <v>111</v>
      </c>
      <c r="C37" s="60" t="s">
        <v>226</v>
      </c>
      <c r="D37" s="50">
        <f>D38+D39+D40+D41+D45+D46+D47+D48+D49</f>
        <v>1110</v>
      </c>
      <c r="E37" s="50">
        <f aca="true" t="shared" si="1" ref="E37:P37">E38+E39+E40+E41+E45+E46+E47+E48+E49</f>
        <v>356</v>
      </c>
      <c r="F37" s="50">
        <f t="shared" si="1"/>
        <v>754</v>
      </c>
      <c r="G37" s="50">
        <f t="shared" si="1"/>
        <v>398</v>
      </c>
      <c r="H37" s="50">
        <f t="shared" si="1"/>
        <v>0</v>
      </c>
      <c r="I37" s="50">
        <f t="shared" si="1"/>
        <v>323</v>
      </c>
      <c r="J37" s="50">
        <f t="shared" si="1"/>
        <v>431</v>
      </c>
      <c r="K37" s="50">
        <f t="shared" si="1"/>
        <v>0</v>
      </c>
      <c r="L37" s="50">
        <f t="shared" si="1"/>
        <v>0</v>
      </c>
      <c r="M37" s="50">
        <f t="shared" si="1"/>
        <v>0</v>
      </c>
      <c r="N37" s="50">
        <f t="shared" si="1"/>
        <v>0</v>
      </c>
      <c r="O37" s="50">
        <f t="shared" si="1"/>
        <v>0</v>
      </c>
      <c r="P37" s="50">
        <f t="shared" si="1"/>
        <v>0</v>
      </c>
    </row>
    <row r="38" spans="1:16" s="33" customFormat="1" ht="15">
      <c r="A38" s="9" t="s">
        <v>115</v>
      </c>
      <c r="B38" s="20" t="s">
        <v>30</v>
      </c>
      <c r="C38" s="21" t="s">
        <v>204</v>
      </c>
      <c r="D38" s="50">
        <f>E38+F38</f>
        <v>171</v>
      </c>
      <c r="E38" s="9">
        <v>54</v>
      </c>
      <c r="F38" s="50">
        <f>I38+J38+K38+L38+M38+N38+O38+P38</f>
        <v>117</v>
      </c>
      <c r="G38" s="9">
        <v>117</v>
      </c>
      <c r="H38" s="9"/>
      <c r="I38" s="9">
        <v>51</v>
      </c>
      <c r="J38" s="9">
        <v>66</v>
      </c>
      <c r="K38" s="9"/>
      <c r="L38" s="9"/>
      <c r="M38" s="9"/>
      <c r="N38" s="9"/>
      <c r="O38" s="9"/>
      <c r="P38" s="9"/>
    </row>
    <row r="39" spans="1:16" s="33" customFormat="1" ht="15">
      <c r="A39" s="9" t="s">
        <v>116</v>
      </c>
      <c r="B39" s="20" t="s">
        <v>229</v>
      </c>
      <c r="C39" s="21" t="s">
        <v>205</v>
      </c>
      <c r="D39" s="50">
        <f aca="true" t="shared" si="2" ref="D39:D47">E39+F39</f>
        <v>208</v>
      </c>
      <c r="E39" s="9">
        <v>68</v>
      </c>
      <c r="F39" s="50">
        <f>I39+J39+K39+L39+M39+N39+O39+P39</f>
        <v>140</v>
      </c>
      <c r="G39" s="9">
        <v>30</v>
      </c>
      <c r="H39" s="9"/>
      <c r="I39" s="9">
        <v>68</v>
      </c>
      <c r="J39" s="9">
        <v>72</v>
      </c>
      <c r="K39" s="9"/>
      <c r="L39" s="9"/>
      <c r="M39" s="9"/>
      <c r="N39" s="9"/>
      <c r="O39" s="9"/>
      <c r="P39" s="9"/>
    </row>
    <row r="40" spans="1:16" s="33" customFormat="1" ht="15">
      <c r="A40" s="9" t="s">
        <v>117</v>
      </c>
      <c r="B40" s="20" t="s">
        <v>33</v>
      </c>
      <c r="C40" s="21" t="s">
        <v>204</v>
      </c>
      <c r="D40" s="50">
        <f t="shared" si="2"/>
        <v>116</v>
      </c>
      <c r="E40" s="9">
        <v>38</v>
      </c>
      <c r="F40" s="50">
        <f>I40+J40+K40+L40+M40+N40+O40+P40</f>
        <v>78</v>
      </c>
      <c r="G40" s="9">
        <v>74</v>
      </c>
      <c r="H40" s="9"/>
      <c r="I40" s="9">
        <v>34</v>
      </c>
      <c r="J40" s="9">
        <v>44</v>
      </c>
      <c r="K40" s="9"/>
      <c r="L40" s="9"/>
      <c r="M40" s="9"/>
      <c r="N40" s="9"/>
      <c r="O40" s="9"/>
      <c r="P40" s="9"/>
    </row>
    <row r="41" spans="1:16" s="33" customFormat="1" ht="15">
      <c r="A41" s="9" t="s">
        <v>118</v>
      </c>
      <c r="B41" s="20" t="s">
        <v>152</v>
      </c>
      <c r="C41" s="21" t="s">
        <v>204</v>
      </c>
      <c r="D41" s="50">
        <f t="shared" si="2"/>
        <v>146</v>
      </c>
      <c r="E41" s="9">
        <v>48</v>
      </c>
      <c r="F41" s="50">
        <f>I41+J41+K41+L41+M41+N41+O41+P41</f>
        <v>98</v>
      </c>
      <c r="G41" s="9">
        <v>26</v>
      </c>
      <c r="H41" s="9"/>
      <c r="I41" s="9">
        <v>51</v>
      </c>
      <c r="J41" s="9">
        <v>47</v>
      </c>
      <c r="K41" s="9"/>
      <c r="L41" s="9"/>
      <c r="M41" s="9"/>
      <c r="N41" s="9"/>
      <c r="O41" s="9"/>
      <c r="P41" s="9"/>
    </row>
    <row r="42" spans="1:16" s="33" customFormat="1" ht="15">
      <c r="A42" s="9" t="s">
        <v>189</v>
      </c>
      <c r="B42" s="20" t="s">
        <v>186</v>
      </c>
      <c r="C42" s="8"/>
      <c r="D42" s="50"/>
      <c r="E42" s="9"/>
      <c r="F42" s="55">
        <v>38</v>
      </c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33" customFormat="1" ht="15">
      <c r="A43" s="9" t="s">
        <v>190</v>
      </c>
      <c r="B43" s="20" t="s">
        <v>187</v>
      </c>
      <c r="C43" s="8"/>
      <c r="D43" s="50"/>
      <c r="E43" s="9"/>
      <c r="F43" s="55">
        <v>30</v>
      </c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33" customFormat="1" ht="15">
      <c r="A44" s="9" t="s">
        <v>191</v>
      </c>
      <c r="B44" s="20" t="s">
        <v>188</v>
      </c>
      <c r="C44" s="8"/>
      <c r="D44" s="50"/>
      <c r="E44" s="9"/>
      <c r="F44" s="55">
        <v>30</v>
      </c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33" customFormat="1" ht="15">
      <c r="A45" s="9" t="s">
        <v>119</v>
      </c>
      <c r="B45" s="20" t="s">
        <v>112</v>
      </c>
      <c r="C45" s="21" t="s">
        <v>204</v>
      </c>
      <c r="D45" s="50">
        <f t="shared" si="2"/>
        <v>92</v>
      </c>
      <c r="E45" s="9">
        <v>30</v>
      </c>
      <c r="F45" s="50">
        <f>I45+J45+K45+L45+M45+N45+O45+P45</f>
        <v>62</v>
      </c>
      <c r="G45" s="9">
        <v>8</v>
      </c>
      <c r="H45" s="9"/>
      <c r="I45" s="9">
        <v>34</v>
      </c>
      <c r="J45" s="9">
        <v>28</v>
      </c>
      <c r="K45" s="9"/>
      <c r="L45" s="9"/>
      <c r="M45" s="9"/>
      <c r="N45" s="9"/>
      <c r="O45" s="9"/>
      <c r="P45" s="9"/>
    </row>
    <row r="46" spans="1:16" s="33" customFormat="1" ht="15">
      <c r="A46" s="9" t="s">
        <v>120</v>
      </c>
      <c r="B46" s="20" t="s">
        <v>113</v>
      </c>
      <c r="C46" s="21" t="s">
        <v>204</v>
      </c>
      <c r="D46" s="50">
        <f t="shared" si="2"/>
        <v>52</v>
      </c>
      <c r="E46" s="9">
        <v>16</v>
      </c>
      <c r="F46" s="50">
        <f>I46+J46+K46+L46+M46+N46+O46+P46</f>
        <v>36</v>
      </c>
      <c r="G46" s="9">
        <v>4</v>
      </c>
      <c r="H46" s="9"/>
      <c r="I46" s="9"/>
      <c r="J46" s="9">
        <v>36</v>
      </c>
      <c r="K46" s="9"/>
      <c r="L46" s="9"/>
      <c r="M46" s="9"/>
      <c r="N46" s="9"/>
      <c r="O46" s="9"/>
      <c r="P46" s="9"/>
    </row>
    <row r="47" spans="1:16" s="33" customFormat="1" ht="15">
      <c r="A47" s="11" t="s">
        <v>121</v>
      </c>
      <c r="B47" s="20" t="s">
        <v>224</v>
      </c>
      <c r="C47" s="21" t="s">
        <v>204</v>
      </c>
      <c r="D47" s="50">
        <f t="shared" si="2"/>
        <v>50</v>
      </c>
      <c r="E47" s="11">
        <v>14</v>
      </c>
      <c r="F47" s="50">
        <f>I47+J47+K47+L47+M47+N47+O47+P47</f>
        <v>36</v>
      </c>
      <c r="G47" s="11">
        <v>4</v>
      </c>
      <c r="H47" s="11"/>
      <c r="I47" s="11"/>
      <c r="J47" s="11">
        <v>36</v>
      </c>
      <c r="K47" s="11"/>
      <c r="L47" s="11"/>
      <c r="M47" s="11"/>
      <c r="N47" s="11"/>
      <c r="O47" s="11"/>
      <c r="P47" s="11"/>
    </row>
    <row r="48" spans="1:16" s="33" customFormat="1" ht="15">
      <c r="A48" s="11" t="s">
        <v>139</v>
      </c>
      <c r="B48" s="20" t="s">
        <v>32</v>
      </c>
      <c r="C48" s="21" t="s">
        <v>206</v>
      </c>
      <c r="D48" s="50">
        <f>E48+F48</f>
        <v>173</v>
      </c>
      <c r="E48" s="9">
        <v>56</v>
      </c>
      <c r="F48" s="50">
        <f>I48+J48+K48+L48+M48+N48+O48+P48</f>
        <v>117</v>
      </c>
      <c r="G48" s="9">
        <v>115</v>
      </c>
      <c r="H48" s="9"/>
      <c r="I48" s="9">
        <v>51</v>
      </c>
      <c r="J48" s="9">
        <v>66</v>
      </c>
      <c r="K48" s="9"/>
      <c r="L48" s="9"/>
      <c r="M48" s="9"/>
      <c r="N48" s="9"/>
      <c r="O48" s="9"/>
      <c r="P48" s="9"/>
    </row>
    <row r="49" spans="1:16" s="33" customFormat="1" ht="15">
      <c r="A49" s="11" t="s">
        <v>225</v>
      </c>
      <c r="B49" s="20" t="s">
        <v>114</v>
      </c>
      <c r="C49" s="21" t="s">
        <v>204</v>
      </c>
      <c r="D49" s="50">
        <f>E49+F49</f>
        <v>102</v>
      </c>
      <c r="E49" s="9">
        <v>32</v>
      </c>
      <c r="F49" s="50">
        <f>I49+J49+K49+L49+M49+N49+O49+P49</f>
        <v>70</v>
      </c>
      <c r="G49" s="9">
        <v>20</v>
      </c>
      <c r="H49" s="9"/>
      <c r="I49" s="9">
        <v>34</v>
      </c>
      <c r="J49" s="9">
        <v>36</v>
      </c>
      <c r="K49" s="9"/>
      <c r="L49" s="9"/>
      <c r="M49" s="9"/>
      <c r="N49" s="9"/>
      <c r="O49" s="9"/>
      <c r="P49" s="9"/>
    </row>
    <row r="50" spans="1:16" s="35" customFormat="1" ht="15">
      <c r="A50" s="58" t="s">
        <v>122</v>
      </c>
      <c r="B50" s="59" t="s">
        <v>123</v>
      </c>
      <c r="C50" s="61" t="s">
        <v>211</v>
      </c>
      <c r="D50" s="51">
        <f>D51+D52+D53+D54</f>
        <v>889</v>
      </c>
      <c r="E50" s="51">
        <f aca="true" t="shared" si="3" ref="E50:P50">E51+E52+E53+E54</f>
        <v>278</v>
      </c>
      <c r="F50" s="51">
        <f t="shared" si="3"/>
        <v>611</v>
      </c>
      <c r="G50" s="51">
        <f t="shared" si="3"/>
        <v>48</v>
      </c>
      <c r="H50" s="51">
        <f t="shared" si="3"/>
        <v>0</v>
      </c>
      <c r="I50" s="51">
        <f t="shared" si="3"/>
        <v>272</v>
      </c>
      <c r="J50" s="51">
        <f t="shared" si="3"/>
        <v>339</v>
      </c>
      <c r="K50" s="51">
        <f t="shared" si="3"/>
        <v>0</v>
      </c>
      <c r="L50" s="51">
        <f t="shared" si="3"/>
        <v>0</v>
      </c>
      <c r="M50" s="51">
        <f t="shared" si="3"/>
        <v>0</v>
      </c>
      <c r="N50" s="51">
        <f t="shared" si="3"/>
        <v>0</v>
      </c>
      <c r="O50" s="51">
        <f t="shared" si="3"/>
        <v>0</v>
      </c>
      <c r="P50" s="51">
        <f t="shared" si="3"/>
        <v>0</v>
      </c>
    </row>
    <row r="51" spans="1:16" s="36" customFormat="1" ht="15">
      <c r="A51" s="9" t="s">
        <v>124</v>
      </c>
      <c r="B51" s="20" t="s">
        <v>230</v>
      </c>
      <c r="C51" s="21" t="s">
        <v>205</v>
      </c>
      <c r="D51" s="51">
        <f>E51+F51</f>
        <v>171</v>
      </c>
      <c r="E51" s="9">
        <v>54</v>
      </c>
      <c r="F51" s="50">
        <f>I51+J51+K51+L51+M51+N51+O51+P51</f>
        <v>117</v>
      </c>
      <c r="G51" s="9">
        <v>10</v>
      </c>
      <c r="H51" s="22"/>
      <c r="I51" s="22">
        <v>51</v>
      </c>
      <c r="J51" s="22">
        <v>66</v>
      </c>
      <c r="K51" s="22"/>
      <c r="L51" s="22"/>
      <c r="M51" s="22"/>
      <c r="N51" s="22"/>
      <c r="O51" s="22"/>
      <c r="P51" s="22"/>
    </row>
    <row r="52" spans="1:16" s="36" customFormat="1" ht="15">
      <c r="A52" s="9" t="s">
        <v>125</v>
      </c>
      <c r="B52" s="20" t="s">
        <v>231</v>
      </c>
      <c r="C52" s="21" t="s">
        <v>204</v>
      </c>
      <c r="D52" s="51">
        <f>E52+F52</f>
        <v>285</v>
      </c>
      <c r="E52" s="9">
        <v>90</v>
      </c>
      <c r="F52" s="50">
        <f>I52+J52+K52+L52+M52+N52+O52+P52</f>
        <v>195</v>
      </c>
      <c r="G52" s="9">
        <v>14</v>
      </c>
      <c r="H52" s="22"/>
      <c r="I52" s="22">
        <v>85</v>
      </c>
      <c r="J52" s="22">
        <v>110</v>
      </c>
      <c r="K52" s="22"/>
      <c r="L52" s="22"/>
      <c r="M52" s="22"/>
      <c r="N52" s="22"/>
      <c r="O52" s="22"/>
      <c r="P52" s="22"/>
    </row>
    <row r="53" spans="1:16" s="36" customFormat="1" ht="15">
      <c r="A53" s="9" t="s">
        <v>126</v>
      </c>
      <c r="B53" s="20" t="s">
        <v>195</v>
      </c>
      <c r="C53" s="21" t="s">
        <v>210</v>
      </c>
      <c r="D53" s="51">
        <f>E53+F53</f>
        <v>226</v>
      </c>
      <c r="E53" s="9">
        <v>70</v>
      </c>
      <c r="F53" s="50">
        <f>I53+J53+K53+L53+M53+N53+O53+P53</f>
        <v>156</v>
      </c>
      <c r="G53" s="9">
        <v>12</v>
      </c>
      <c r="H53" s="22"/>
      <c r="I53" s="22">
        <v>68</v>
      </c>
      <c r="J53" s="22">
        <v>88</v>
      </c>
      <c r="K53" s="22"/>
      <c r="L53" s="22"/>
      <c r="M53" s="22"/>
      <c r="N53" s="22"/>
      <c r="O53" s="22"/>
      <c r="P53" s="22"/>
    </row>
    <row r="54" spans="1:16" s="36" customFormat="1" ht="15">
      <c r="A54" s="9" t="s">
        <v>153</v>
      </c>
      <c r="B54" s="20" t="s">
        <v>154</v>
      </c>
      <c r="C54" s="21" t="s">
        <v>192</v>
      </c>
      <c r="D54" s="51">
        <f>E54+F54</f>
        <v>207</v>
      </c>
      <c r="E54" s="9">
        <v>64</v>
      </c>
      <c r="F54" s="50">
        <f>I54+J54+K54+L54+M54+N54+O54+P54</f>
        <v>143</v>
      </c>
      <c r="G54" s="9">
        <v>12</v>
      </c>
      <c r="H54" s="22"/>
      <c r="I54" s="22">
        <v>68</v>
      </c>
      <c r="J54" s="22">
        <v>75</v>
      </c>
      <c r="K54" s="22"/>
      <c r="L54" s="22"/>
      <c r="M54" s="22"/>
      <c r="N54" s="22"/>
      <c r="O54" s="22"/>
      <c r="P54" s="22"/>
    </row>
    <row r="55" spans="1:16" s="35" customFormat="1" ht="15">
      <c r="A55" s="58" t="s">
        <v>127</v>
      </c>
      <c r="B55" s="59" t="s">
        <v>128</v>
      </c>
      <c r="C55" s="61" t="s">
        <v>212</v>
      </c>
      <c r="D55" s="51">
        <f>D56</f>
        <v>57</v>
      </c>
      <c r="E55" s="51">
        <f aca="true" t="shared" si="4" ref="E55:P55">E56</f>
        <v>18</v>
      </c>
      <c r="F55" s="51">
        <f t="shared" si="4"/>
        <v>39</v>
      </c>
      <c r="G55" s="51">
        <f t="shared" si="4"/>
        <v>8</v>
      </c>
      <c r="H55" s="51">
        <f t="shared" si="4"/>
        <v>0</v>
      </c>
      <c r="I55" s="51">
        <f t="shared" si="4"/>
        <v>17</v>
      </c>
      <c r="J55" s="51">
        <f t="shared" si="4"/>
        <v>22</v>
      </c>
      <c r="K55" s="51">
        <f t="shared" si="4"/>
        <v>0</v>
      </c>
      <c r="L55" s="51">
        <f t="shared" si="4"/>
        <v>0</v>
      </c>
      <c r="M55" s="51">
        <f t="shared" si="4"/>
        <v>0</v>
      </c>
      <c r="N55" s="51">
        <f t="shared" si="4"/>
        <v>0</v>
      </c>
      <c r="O55" s="51">
        <f t="shared" si="4"/>
        <v>0</v>
      </c>
      <c r="P55" s="51">
        <f t="shared" si="4"/>
        <v>0</v>
      </c>
    </row>
    <row r="56" spans="1:16" s="37" customFormat="1" ht="15">
      <c r="A56" s="9" t="s">
        <v>129</v>
      </c>
      <c r="B56" s="20" t="s">
        <v>134</v>
      </c>
      <c r="C56" s="21" t="s">
        <v>204</v>
      </c>
      <c r="D56" s="50">
        <f>E56+F56</f>
        <v>57</v>
      </c>
      <c r="E56" s="9">
        <v>18</v>
      </c>
      <c r="F56" s="50">
        <f>I56+J56+K56+L56+M56+N56+O56+P56</f>
        <v>39</v>
      </c>
      <c r="G56" s="9">
        <v>8</v>
      </c>
      <c r="H56" s="9"/>
      <c r="I56" s="9">
        <v>17</v>
      </c>
      <c r="J56" s="9">
        <v>22</v>
      </c>
      <c r="K56" s="9"/>
      <c r="L56" s="9"/>
      <c r="M56" s="9"/>
      <c r="N56" s="9"/>
      <c r="O56" s="9"/>
      <c r="P56" s="9"/>
    </row>
    <row r="57" spans="1:16" s="37" customFormat="1" ht="15">
      <c r="A57" s="9"/>
      <c r="B57" s="20" t="s">
        <v>148</v>
      </c>
      <c r="C57" s="8" t="s">
        <v>185</v>
      </c>
      <c r="D57" s="50">
        <f>E57+F57</f>
        <v>50</v>
      </c>
      <c r="E57" s="9">
        <v>50</v>
      </c>
      <c r="F57" s="50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7" customFormat="1" ht="15">
      <c r="A58" s="52" t="s">
        <v>59</v>
      </c>
      <c r="B58" s="62" t="s">
        <v>60</v>
      </c>
      <c r="C58" s="49" t="s">
        <v>213</v>
      </c>
      <c r="D58" s="52">
        <f>D59+D60+D61+D62</f>
        <v>680</v>
      </c>
      <c r="E58" s="52">
        <f aca="true" t="shared" si="5" ref="E58:P58">E59+E60+E61+E62</f>
        <v>240</v>
      </c>
      <c r="F58" s="52">
        <f t="shared" si="5"/>
        <v>440</v>
      </c>
      <c r="G58" s="52">
        <f t="shared" si="5"/>
        <v>362</v>
      </c>
      <c r="H58" s="52">
        <f t="shared" si="5"/>
        <v>0</v>
      </c>
      <c r="I58" s="52">
        <f t="shared" si="5"/>
        <v>0</v>
      </c>
      <c r="J58" s="52">
        <f t="shared" si="5"/>
        <v>0</v>
      </c>
      <c r="K58" s="52">
        <f t="shared" si="5"/>
        <v>112</v>
      </c>
      <c r="L58" s="52">
        <f t="shared" si="5"/>
        <v>52</v>
      </c>
      <c r="M58" s="52">
        <f t="shared" si="5"/>
        <v>64</v>
      </c>
      <c r="N58" s="52">
        <f t="shared" si="5"/>
        <v>116</v>
      </c>
      <c r="O58" s="52">
        <f t="shared" si="5"/>
        <v>68</v>
      </c>
      <c r="P58" s="52">
        <f t="shared" si="5"/>
        <v>28</v>
      </c>
    </row>
    <row r="59" spans="1:16" s="6" customFormat="1" ht="15">
      <c r="A59" s="23" t="s">
        <v>58</v>
      </c>
      <c r="B59" s="24" t="s">
        <v>61</v>
      </c>
      <c r="C59" s="25" t="s">
        <v>200</v>
      </c>
      <c r="D59" s="50">
        <f>E59+F59</f>
        <v>60</v>
      </c>
      <c r="E59" s="9">
        <v>12</v>
      </c>
      <c r="F59" s="50">
        <f>I59+J59+K59+L59+M59+N59+O59+P59</f>
        <v>48</v>
      </c>
      <c r="G59" s="9">
        <v>10</v>
      </c>
      <c r="H59" s="9"/>
      <c r="I59" s="9"/>
      <c r="J59" s="9"/>
      <c r="K59" s="9"/>
      <c r="L59" s="9"/>
      <c r="M59" s="9"/>
      <c r="N59" s="9">
        <v>48</v>
      </c>
      <c r="O59" s="9"/>
      <c r="P59" s="9"/>
    </row>
    <row r="60" spans="1:16" s="6" customFormat="1" ht="15">
      <c r="A60" s="23" t="s">
        <v>62</v>
      </c>
      <c r="B60" s="24" t="s">
        <v>31</v>
      </c>
      <c r="C60" s="25" t="s">
        <v>207</v>
      </c>
      <c r="D60" s="50">
        <f>E60+F60</f>
        <v>60</v>
      </c>
      <c r="E60" s="9">
        <v>12</v>
      </c>
      <c r="F60" s="50">
        <f>I60+J60+K60+L60+M60+N60+O60+P60</f>
        <v>48</v>
      </c>
      <c r="G60" s="9">
        <v>8</v>
      </c>
      <c r="H60" s="9"/>
      <c r="I60" s="9"/>
      <c r="J60" s="9"/>
      <c r="K60" s="9">
        <v>48</v>
      </c>
      <c r="L60" s="9"/>
      <c r="M60" s="9"/>
      <c r="N60" s="9"/>
      <c r="O60" s="9"/>
      <c r="P60" s="9"/>
    </row>
    <row r="61" spans="1:16" s="6" customFormat="1" ht="15">
      <c r="A61" s="23" t="s">
        <v>63</v>
      </c>
      <c r="B61" s="24" t="s">
        <v>30</v>
      </c>
      <c r="C61" s="25" t="s">
        <v>194</v>
      </c>
      <c r="D61" s="50">
        <f>E61+F61</f>
        <v>216</v>
      </c>
      <c r="E61" s="9">
        <v>44</v>
      </c>
      <c r="F61" s="50">
        <f>I61+J61+K61+L61+M61+N61+O61+P61</f>
        <v>172</v>
      </c>
      <c r="G61" s="9">
        <v>172</v>
      </c>
      <c r="H61" s="9"/>
      <c r="I61" s="9"/>
      <c r="J61" s="9"/>
      <c r="K61" s="9">
        <v>32</v>
      </c>
      <c r="L61" s="9">
        <v>26</v>
      </c>
      <c r="M61" s="9">
        <v>32</v>
      </c>
      <c r="N61" s="9">
        <v>34</v>
      </c>
      <c r="O61" s="9">
        <v>34</v>
      </c>
      <c r="P61" s="9">
        <v>14</v>
      </c>
    </row>
    <row r="62" spans="1:16" s="6" customFormat="1" ht="15">
      <c r="A62" s="23" t="s">
        <v>64</v>
      </c>
      <c r="B62" s="24" t="s">
        <v>32</v>
      </c>
      <c r="C62" s="25" t="s">
        <v>194</v>
      </c>
      <c r="D62" s="50">
        <f>E62+F62</f>
        <v>344</v>
      </c>
      <c r="E62" s="9">
        <v>172</v>
      </c>
      <c r="F62" s="50">
        <f>I62+J62+K62+L62+M62+N62+O62+P62</f>
        <v>172</v>
      </c>
      <c r="G62" s="9">
        <v>172</v>
      </c>
      <c r="H62" s="9"/>
      <c r="I62" s="9"/>
      <c r="J62" s="9"/>
      <c r="K62" s="9">
        <v>32</v>
      </c>
      <c r="L62" s="9">
        <v>26</v>
      </c>
      <c r="M62" s="9">
        <v>32</v>
      </c>
      <c r="N62" s="9">
        <v>34</v>
      </c>
      <c r="O62" s="9">
        <v>34</v>
      </c>
      <c r="P62" s="9">
        <v>14</v>
      </c>
    </row>
    <row r="63" spans="1:16" s="7" customFormat="1" ht="15">
      <c r="A63" s="52" t="s">
        <v>66</v>
      </c>
      <c r="B63" s="62" t="s">
        <v>67</v>
      </c>
      <c r="C63" s="49" t="s">
        <v>214</v>
      </c>
      <c r="D63" s="49">
        <f>D64+D65+D66</f>
        <v>222</v>
      </c>
      <c r="E63" s="49">
        <f aca="true" t="shared" si="6" ref="E63:P63">E64+E65+E66</f>
        <v>74</v>
      </c>
      <c r="F63" s="49">
        <f t="shared" si="6"/>
        <v>148</v>
      </c>
      <c r="G63" s="49">
        <f t="shared" si="6"/>
        <v>86</v>
      </c>
      <c r="H63" s="49">
        <f t="shared" si="6"/>
        <v>0</v>
      </c>
      <c r="I63" s="49">
        <f t="shared" si="6"/>
        <v>0</v>
      </c>
      <c r="J63" s="49">
        <f t="shared" si="6"/>
        <v>0</v>
      </c>
      <c r="K63" s="49">
        <f t="shared" si="6"/>
        <v>112</v>
      </c>
      <c r="L63" s="49">
        <f t="shared" si="6"/>
        <v>0</v>
      </c>
      <c r="M63" s="49">
        <f t="shared" si="6"/>
        <v>36</v>
      </c>
      <c r="N63" s="49">
        <f t="shared" si="6"/>
        <v>0</v>
      </c>
      <c r="O63" s="49">
        <f t="shared" si="6"/>
        <v>0</v>
      </c>
      <c r="P63" s="49">
        <f t="shared" si="6"/>
        <v>0</v>
      </c>
    </row>
    <row r="64" spans="1:16" s="6" customFormat="1" ht="15">
      <c r="A64" s="23" t="s">
        <v>65</v>
      </c>
      <c r="B64" s="26" t="s">
        <v>155</v>
      </c>
      <c r="C64" s="25" t="s">
        <v>207</v>
      </c>
      <c r="D64" s="50">
        <f>E64+F64</f>
        <v>72</v>
      </c>
      <c r="E64" s="9">
        <v>24</v>
      </c>
      <c r="F64" s="50">
        <f>I64+J64+K64+L64+M64+N64+O64+P64</f>
        <v>48</v>
      </c>
      <c r="G64" s="9">
        <v>28</v>
      </c>
      <c r="H64" s="9"/>
      <c r="I64" s="9"/>
      <c r="J64" s="9"/>
      <c r="K64" s="9">
        <v>48</v>
      </c>
      <c r="L64" s="9"/>
      <c r="M64" s="9"/>
      <c r="N64" s="9"/>
      <c r="O64" s="9"/>
      <c r="P64" s="9"/>
    </row>
    <row r="65" spans="1:16" s="6" customFormat="1" ht="15">
      <c r="A65" s="23" t="s">
        <v>85</v>
      </c>
      <c r="B65" s="26" t="s">
        <v>156</v>
      </c>
      <c r="C65" s="25" t="s">
        <v>196</v>
      </c>
      <c r="D65" s="50">
        <f>E65+F65</f>
        <v>54</v>
      </c>
      <c r="E65" s="9">
        <v>18</v>
      </c>
      <c r="F65" s="50">
        <f>I65+J65+K65+L65+M65+N65+O65+P65</f>
        <v>36</v>
      </c>
      <c r="G65" s="9">
        <v>14</v>
      </c>
      <c r="H65" s="9"/>
      <c r="I65" s="9"/>
      <c r="J65" s="9"/>
      <c r="K65" s="9"/>
      <c r="L65" s="9"/>
      <c r="M65" s="9">
        <v>36</v>
      </c>
      <c r="N65" s="9"/>
      <c r="O65" s="9"/>
      <c r="P65" s="9"/>
    </row>
    <row r="66" spans="1:16" s="6" customFormat="1" ht="15">
      <c r="A66" s="23" t="s">
        <v>140</v>
      </c>
      <c r="B66" s="26" t="s">
        <v>157</v>
      </c>
      <c r="C66" s="25" t="s">
        <v>193</v>
      </c>
      <c r="D66" s="50">
        <f>E66+F66</f>
        <v>96</v>
      </c>
      <c r="E66" s="9">
        <v>32</v>
      </c>
      <c r="F66" s="50">
        <f>I66+J66+K66+L66+M66+N66+O66+P66</f>
        <v>64</v>
      </c>
      <c r="G66" s="9">
        <v>44</v>
      </c>
      <c r="H66" s="9"/>
      <c r="I66" s="9"/>
      <c r="J66" s="9"/>
      <c r="K66" s="9">
        <v>64</v>
      </c>
      <c r="L66" s="9"/>
      <c r="M66" s="9"/>
      <c r="N66" s="9"/>
      <c r="O66" s="9"/>
      <c r="P66" s="9"/>
    </row>
    <row r="67" spans="1:16" s="7" customFormat="1" ht="15">
      <c r="A67" s="52" t="s">
        <v>35</v>
      </c>
      <c r="B67" s="62" t="s">
        <v>133</v>
      </c>
      <c r="C67" s="52" t="s">
        <v>223</v>
      </c>
      <c r="D67" s="52">
        <f>D68+D76</f>
        <v>4318</v>
      </c>
      <c r="E67" s="52">
        <f aca="true" t="shared" si="7" ref="E67:P67">E68+E76</f>
        <v>982</v>
      </c>
      <c r="F67" s="52">
        <f t="shared" si="7"/>
        <v>3336</v>
      </c>
      <c r="G67" s="52">
        <f t="shared" si="7"/>
        <v>1326</v>
      </c>
      <c r="H67" s="52">
        <f t="shared" si="7"/>
        <v>40</v>
      </c>
      <c r="I67" s="52">
        <f t="shared" si="7"/>
        <v>0</v>
      </c>
      <c r="J67" s="52">
        <f t="shared" si="7"/>
        <v>0</v>
      </c>
      <c r="K67" s="52">
        <f t="shared" si="7"/>
        <v>352</v>
      </c>
      <c r="L67" s="52">
        <f t="shared" si="7"/>
        <v>812</v>
      </c>
      <c r="M67" s="52">
        <f t="shared" si="7"/>
        <v>476</v>
      </c>
      <c r="N67" s="52">
        <f t="shared" si="7"/>
        <v>712</v>
      </c>
      <c r="O67" s="52">
        <f t="shared" si="7"/>
        <v>544</v>
      </c>
      <c r="P67" s="52">
        <f t="shared" si="7"/>
        <v>440</v>
      </c>
    </row>
    <row r="68" spans="1:16" s="38" customFormat="1" ht="15">
      <c r="A68" s="53" t="s">
        <v>34</v>
      </c>
      <c r="B68" s="63" t="s">
        <v>130</v>
      </c>
      <c r="C68" s="53" t="s">
        <v>221</v>
      </c>
      <c r="D68" s="53">
        <f>D69+D70+D71+D72+D73+D74+D75</f>
        <v>1120</v>
      </c>
      <c r="E68" s="53">
        <f aca="true" t="shared" si="8" ref="E68:P68">E69+E70+E71+E72+E73+E74+E75</f>
        <v>366</v>
      </c>
      <c r="F68" s="53">
        <f t="shared" si="8"/>
        <v>754</v>
      </c>
      <c r="G68" s="53">
        <f t="shared" si="8"/>
        <v>550</v>
      </c>
      <c r="H68" s="53">
        <f t="shared" si="8"/>
        <v>20</v>
      </c>
      <c r="I68" s="53">
        <f t="shared" si="8"/>
        <v>0</v>
      </c>
      <c r="J68" s="53">
        <f t="shared" si="8"/>
        <v>0</v>
      </c>
      <c r="K68" s="53">
        <f t="shared" si="8"/>
        <v>182</v>
      </c>
      <c r="L68" s="53">
        <f t="shared" si="8"/>
        <v>170</v>
      </c>
      <c r="M68" s="53">
        <f t="shared" si="8"/>
        <v>108</v>
      </c>
      <c r="N68" s="53">
        <f t="shared" si="8"/>
        <v>100</v>
      </c>
      <c r="O68" s="53">
        <f t="shared" si="8"/>
        <v>158</v>
      </c>
      <c r="P68" s="53">
        <f t="shared" si="8"/>
        <v>36</v>
      </c>
    </row>
    <row r="69" spans="1:16" s="6" customFormat="1" ht="15">
      <c r="A69" s="23" t="s">
        <v>46</v>
      </c>
      <c r="B69" s="24" t="s">
        <v>158</v>
      </c>
      <c r="C69" s="25" t="s">
        <v>193</v>
      </c>
      <c r="D69" s="54">
        <f>E69+F69</f>
        <v>90</v>
      </c>
      <c r="E69" s="23">
        <v>30</v>
      </c>
      <c r="F69" s="54">
        <f>I69+J69+K69+L69+M69+N69+O69+P69</f>
        <v>60</v>
      </c>
      <c r="G69" s="23">
        <v>26</v>
      </c>
      <c r="H69" s="23"/>
      <c r="I69" s="23"/>
      <c r="J69" s="23"/>
      <c r="K69" s="23">
        <v>60</v>
      </c>
      <c r="L69" s="23"/>
      <c r="M69" s="23"/>
      <c r="N69" s="23"/>
      <c r="O69" s="23"/>
      <c r="P69" s="23"/>
    </row>
    <row r="70" spans="1:16" s="6" customFormat="1" ht="15">
      <c r="A70" s="23" t="s">
        <v>47</v>
      </c>
      <c r="B70" s="24" t="s">
        <v>159</v>
      </c>
      <c r="C70" s="25" t="s">
        <v>203</v>
      </c>
      <c r="D70" s="54">
        <f aca="true" t="shared" si="9" ref="D70:D75">E70+F70</f>
        <v>66</v>
      </c>
      <c r="E70" s="23">
        <v>22</v>
      </c>
      <c r="F70" s="54">
        <f aca="true" t="shared" si="10" ref="F70:F75">I70+J70+K70+L70+M70+N70+O70+P70</f>
        <v>44</v>
      </c>
      <c r="G70" s="23">
        <v>16</v>
      </c>
      <c r="H70" s="23"/>
      <c r="I70" s="23"/>
      <c r="J70" s="23"/>
      <c r="K70" s="23"/>
      <c r="L70" s="23">
        <v>44</v>
      </c>
      <c r="M70" s="23"/>
      <c r="N70" s="23"/>
      <c r="O70" s="23"/>
      <c r="P70" s="23"/>
    </row>
    <row r="71" spans="1:16" s="6" customFormat="1" ht="15">
      <c r="A71" s="23" t="s">
        <v>48</v>
      </c>
      <c r="B71" s="24" t="s">
        <v>160</v>
      </c>
      <c r="C71" s="25" t="s">
        <v>197</v>
      </c>
      <c r="D71" s="54">
        <f t="shared" si="9"/>
        <v>274</v>
      </c>
      <c r="E71" s="23">
        <v>90</v>
      </c>
      <c r="F71" s="54">
        <f t="shared" si="10"/>
        <v>184</v>
      </c>
      <c r="G71" s="23">
        <v>184</v>
      </c>
      <c r="H71" s="23"/>
      <c r="I71" s="23"/>
      <c r="J71" s="23"/>
      <c r="K71" s="23">
        <v>106</v>
      </c>
      <c r="L71" s="23">
        <v>78</v>
      </c>
      <c r="M71" s="23"/>
      <c r="N71" s="23"/>
      <c r="O71" s="23"/>
      <c r="P71" s="23"/>
    </row>
    <row r="72" spans="1:16" s="6" customFormat="1" ht="15">
      <c r="A72" s="23" t="s">
        <v>86</v>
      </c>
      <c r="B72" s="26" t="s">
        <v>161</v>
      </c>
      <c r="C72" s="25" t="s">
        <v>198</v>
      </c>
      <c r="D72" s="54">
        <f t="shared" si="9"/>
        <v>300</v>
      </c>
      <c r="E72" s="23">
        <v>98</v>
      </c>
      <c r="F72" s="54">
        <f t="shared" si="10"/>
        <v>202</v>
      </c>
      <c r="G72" s="23">
        <v>202</v>
      </c>
      <c r="H72" s="23">
        <v>20</v>
      </c>
      <c r="I72" s="23"/>
      <c r="J72" s="23"/>
      <c r="K72" s="23"/>
      <c r="L72" s="23">
        <v>36</v>
      </c>
      <c r="M72" s="23">
        <v>48</v>
      </c>
      <c r="N72" s="23">
        <v>42</v>
      </c>
      <c r="O72" s="23">
        <v>76</v>
      </c>
      <c r="P72" s="23"/>
    </row>
    <row r="73" spans="1:16" s="6" customFormat="1" ht="15">
      <c r="A73" s="23" t="s">
        <v>92</v>
      </c>
      <c r="B73" s="26" t="s">
        <v>162</v>
      </c>
      <c r="C73" s="25" t="s">
        <v>218</v>
      </c>
      <c r="D73" s="54">
        <f t="shared" si="9"/>
        <v>176</v>
      </c>
      <c r="E73" s="23">
        <v>58</v>
      </c>
      <c r="F73" s="54">
        <f t="shared" si="10"/>
        <v>118</v>
      </c>
      <c r="G73" s="23">
        <v>56</v>
      </c>
      <c r="H73" s="23"/>
      <c r="I73" s="23"/>
      <c r="J73" s="23"/>
      <c r="K73" s="23"/>
      <c r="L73" s="23"/>
      <c r="M73" s="23"/>
      <c r="N73" s="23"/>
      <c r="O73" s="23">
        <v>82</v>
      </c>
      <c r="P73" s="23">
        <v>36</v>
      </c>
    </row>
    <row r="74" spans="1:16" s="6" customFormat="1" ht="15">
      <c r="A74" s="23" t="s">
        <v>93</v>
      </c>
      <c r="B74" s="26" t="s">
        <v>163</v>
      </c>
      <c r="C74" s="25" t="s">
        <v>201</v>
      </c>
      <c r="D74" s="54">
        <f t="shared" si="9"/>
        <v>114</v>
      </c>
      <c r="E74" s="23">
        <v>36</v>
      </c>
      <c r="F74" s="54">
        <f t="shared" si="10"/>
        <v>78</v>
      </c>
      <c r="G74" s="23">
        <v>36</v>
      </c>
      <c r="H74" s="23"/>
      <c r="I74" s="23"/>
      <c r="J74" s="23"/>
      <c r="K74" s="23"/>
      <c r="L74" s="23"/>
      <c r="M74" s="23">
        <v>36</v>
      </c>
      <c r="N74" s="23">
        <v>42</v>
      </c>
      <c r="O74" s="23"/>
      <c r="P74" s="23"/>
    </row>
    <row r="75" spans="1:16" s="6" customFormat="1" ht="15">
      <c r="A75" s="23" t="s">
        <v>94</v>
      </c>
      <c r="B75" s="26" t="s">
        <v>95</v>
      </c>
      <c r="C75" s="25" t="s">
        <v>200</v>
      </c>
      <c r="D75" s="54">
        <f t="shared" si="9"/>
        <v>100</v>
      </c>
      <c r="E75" s="23">
        <v>32</v>
      </c>
      <c r="F75" s="54">
        <f t="shared" si="10"/>
        <v>68</v>
      </c>
      <c r="G75" s="9">
        <v>30</v>
      </c>
      <c r="H75" s="23"/>
      <c r="I75" s="23"/>
      <c r="J75" s="23"/>
      <c r="K75" s="23">
        <v>16</v>
      </c>
      <c r="L75" s="23">
        <v>12</v>
      </c>
      <c r="M75" s="23">
        <v>24</v>
      </c>
      <c r="N75" s="23">
        <v>16</v>
      </c>
      <c r="O75" s="23"/>
      <c r="P75" s="23"/>
    </row>
    <row r="76" spans="1:16" s="38" customFormat="1" ht="15">
      <c r="A76" s="53" t="s">
        <v>36</v>
      </c>
      <c r="B76" s="63" t="s">
        <v>37</v>
      </c>
      <c r="C76" s="53" t="s">
        <v>222</v>
      </c>
      <c r="D76" s="53">
        <f>D77+D83+D88+D93+D97+D101</f>
        <v>3198</v>
      </c>
      <c r="E76" s="53">
        <f aca="true" t="shared" si="11" ref="E76:P76">E77+E83+E88+E93+E97+E101</f>
        <v>616</v>
      </c>
      <c r="F76" s="53">
        <f t="shared" si="11"/>
        <v>2582</v>
      </c>
      <c r="G76" s="53">
        <f t="shared" si="11"/>
        <v>776</v>
      </c>
      <c r="H76" s="53">
        <f t="shared" si="11"/>
        <v>20</v>
      </c>
      <c r="I76" s="53">
        <f t="shared" si="11"/>
        <v>0</v>
      </c>
      <c r="J76" s="53">
        <f t="shared" si="11"/>
        <v>0</v>
      </c>
      <c r="K76" s="53">
        <f t="shared" si="11"/>
        <v>170</v>
      </c>
      <c r="L76" s="53">
        <f t="shared" si="11"/>
        <v>642</v>
      </c>
      <c r="M76" s="53">
        <f t="shared" si="11"/>
        <v>368</v>
      </c>
      <c r="N76" s="53">
        <f t="shared" si="11"/>
        <v>612</v>
      </c>
      <c r="O76" s="53">
        <f t="shared" si="11"/>
        <v>386</v>
      </c>
      <c r="P76" s="53">
        <f t="shared" si="11"/>
        <v>404</v>
      </c>
    </row>
    <row r="77" spans="1:16" s="7" customFormat="1" ht="30">
      <c r="A77" s="52" t="s">
        <v>68</v>
      </c>
      <c r="B77" s="64" t="s">
        <v>164</v>
      </c>
      <c r="C77" s="52" t="s">
        <v>83</v>
      </c>
      <c r="D77" s="52">
        <f>D78+D79+D80+D81+D82</f>
        <v>1212</v>
      </c>
      <c r="E77" s="52">
        <f aca="true" t="shared" si="12" ref="E77:P77">E78+E79+E80+E81+E82</f>
        <v>282</v>
      </c>
      <c r="F77" s="52">
        <f t="shared" si="12"/>
        <v>930</v>
      </c>
      <c r="G77" s="52">
        <f t="shared" si="12"/>
        <v>492</v>
      </c>
      <c r="H77" s="52">
        <f t="shared" si="12"/>
        <v>0</v>
      </c>
      <c r="I77" s="52">
        <f t="shared" si="12"/>
        <v>0</v>
      </c>
      <c r="J77" s="52">
        <f t="shared" si="12"/>
        <v>0</v>
      </c>
      <c r="K77" s="52">
        <f t="shared" si="12"/>
        <v>140</v>
      </c>
      <c r="L77" s="52">
        <f t="shared" si="12"/>
        <v>144</v>
      </c>
      <c r="M77" s="52">
        <f t="shared" si="12"/>
        <v>188</v>
      </c>
      <c r="N77" s="52">
        <f t="shared" si="12"/>
        <v>206</v>
      </c>
      <c r="O77" s="52">
        <f t="shared" si="12"/>
        <v>146</v>
      </c>
      <c r="P77" s="52">
        <f t="shared" si="12"/>
        <v>106</v>
      </c>
    </row>
    <row r="78" spans="1:16" s="12" customFormat="1" ht="30">
      <c r="A78" s="9" t="s">
        <v>69</v>
      </c>
      <c r="B78" s="27" t="s">
        <v>165</v>
      </c>
      <c r="C78" s="25" t="s">
        <v>216</v>
      </c>
      <c r="D78" s="50">
        <f>E78+F78</f>
        <v>436</v>
      </c>
      <c r="E78" s="9">
        <v>144</v>
      </c>
      <c r="F78" s="50">
        <f>I78+J78+K78+L78+M78+N78+O78+P78</f>
        <v>292</v>
      </c>
      <c r="G78" s="9">
        <v>292</v>
      </c>
      <c r="H78" s="9"/>
      <c r="I78" s="9"/>
      <c r="J78" s="9"/>
      <c r="K78" s="9">
        <v>52</v>
      </c>
      <c r="L78" s="9">
        <v>60</v>
      </c>
      <c r="M78" s="9">
        <v>60</v>
      </c>
      <c r="N78" s="9">
        <v>56</v>
      </c>
      <c r="O78" s="9">
        <v>30</v>
      </c>
      <c r="P78" s="9">
        <v>34</v>
      </c>
    </row>
    <row r="79" spans="1:16" s="12" customFormat="1" ht="15">
      <c r="A79" s="9" t="s">
        <v>87</v>
      </c>
      <c r="B79" s="27" t="s">
        <v>166</v>
      </c>
      <c r="C79" s="25" t="s">
        <v>217</v>
      </c>
      <c r="D79" s="50">
        <f>E79+F79</f>
        <v>326</v>
      </c>
      <c r="E79" s="9">
        <v>108</v>
      </c>
      <c r="F79" s="50">
        <f>I79+J79+K79+L79+M79+N79+O79+P79</f>
        <v>218</v>
      </c>
      <c r="G79" s="9">
        <v>170</v>
      </c>
      <c r="H79" s="9"/>
      <c r="I79" s="9"/>
      <c r="J79" s="9"/>
      <c r="K79" s="9">
        <v>52</v>
      </c>
      <c r="L79" s="9">
        <v>48</v>
      </c>
      <c r="M79" s="9">
        <v>32</v>
      </c>
      <c r="N79" s="9">
        <v>42</v>
      </c>
      <c r="O79" s="9">
        <v>44</v>
      </c>
      <c r="P79" s="9"/>
    </row>
    <row r="80" spans="1:16" s="12" customFormat="1" ht="20.25" customHeight="1">
      <c r="A80" s="9" t="s">
        <v>167</v>
      </c>
      <c r="B80" s="27" t="s">
        <v>168</v>
      </c>
      <c r="C80" s="25" t="s">
        <v>219</v>
      </c>
      <c r="D80" s="50">
        <f>E80+F80</f>
        <v>90</v>
      </c>
      <c r="E80" s="9">
        <v>30</v>
      </c>
      <c r="F80" s="50">
        <f>I80+J80+K80+L80+M80+N80+O80+P80</f>
        <v>60</v>
      </c>
      <c r="G80" s="9">
        <v>30</v>
      </c>
      <c r="H80" s="9"/>
      <c r="I80" s="9"/>
      <c r="J80" s="9"/>
      <c r="K80" s="9"/>
      <c r="L80" s="9"/>
      <c r="M80" s="9">
        <v>60</v>
      </c>
      <c r="N80" s="9"/>
      <c r="O80" s="9"/>
      <c r="P80" s="9"/>
    </row>
    <row r="81" spans="1:16" s="12" customFormat="1" ht="15">
      <c r="A81" s="9" t="s">
        <v>70</v>
      </c>
      <c r="B81" s="28" t="s">
        <v>11</v>
      </c>
      <c r="C81" s="25" t="s">
        <v>217</v>
      </c>
      <c r="D81" s="50">
        <f>E81+F81</f>
        <v>180</v>
      </c>
      <c r="E81" s="9"/>
      <c r="F81" s="50">
        <f>I81+J81+K81+L81+M81+N81+O81+P81</f>
        <v>180</v>
      </c>
      <c r="G81" s="9"/>
      <c r="H81" s="9"/>
      <c r="I81" s="9"/>
      <c r="J81" s="9"/>
      <c r="K81" s="9">
        <v>36</v>
      </c>
      <c r="L81" s="9">
        <v>36</v>
      </c>
      <c r="M81" s="9">
        <v>36</v>
      </c>
      <c r="N81" s="9">
        <v>36</v>
      </c>
      <c r="O81" s="9">
        <v>36</v>
      </c>
      <c r="P81" s="9"/>
    </row>
    <row r="82" spans="1:16" s="12" customFormat="1" ht="15">
      <c r="A82" s="9" t="s">
        <v>71</v>
      </c>
      <c r="B82" s="28" t="s">
        <v>55</v>
      </c>
      <c r="C82" s="25" t="s">
        <v>216</v>
      </c>
      <c r="D82" s="50">
        <f>E82+F82</f>
        <v>180</v>
      </c>
      <c r="E82" s="9"/>
      <c r="F82" s="50">
        <f>I82+J82+K82+L82+M82+N82+O82+P82</f>
        <v>180</v>
      </c>
      <c r="G82" s="9"/>
      <c r="H82" s="9"/>
      <c r="I82" s="9"/>
      <c r="J82" s="9"/>
      <c r="K82" s="9"/>
      <c r="L82" s="9"/>
      <c r="M82" s="9"/>
      <c r="N82" s="9">
        <v>72</v>
      </c>
      <c r="O82" s="9">
        <v>36</v>
      </c>
      <c r="P82" s="9">
        <v>72</v>
      </c>
    </row>
    <row r="83" spans="1:16" s="39" customFormat="1" ht="30">
      <c r="A83" s="49" t="s">
        <v>72</v>
      </c>
      <c r="B83" s="65" t="s">
        <v>169</v>
      </c>
      <c r="C83" s="49" t="s">
        <v>83</v>
      </c>
      <c r="D83" s="49">
        <f>D84+D85+D86+D87</f>
        <v>796</v>
      </c>
      <c r="E83" s="49">
        <f aca="true" t="shared" si="13" ref="E83:P83">E84+E85+E86+E87</f>
        <v>156</v>
      </c>
      <c r="F83" s="49">
        <f t="shared" si="13"/>
        <v>640</v>
      </c>
      <c r="G83" s="49">
        <f t="shared" si="13"/>
        <v>150</v>
      </c>
      <c r="H83" s="49">
        <f t="shared" si="13"/>
        <v>20</v>
      </c>
      <c r="I83" s="49">
        <f t="shared" si="13"/>
        <v>0</v>
      </c>
      <c r="J83" s="49">
        <f t="shared" si="13"/>
        <v>0</v>
      </c>
      <c r="K83" s="49">
        <f t="shared" si="13"/>
        <v>0</v>
      </c>
      <c r="L83" s="49">
        <f t="shared" si="13"/>
        <v>0</v>
      </c>
      <c r="M83" s="49">
        <f t="shared" si="13"/>
        <v>180</v>
      </c>
      <c r="N83" s="49">
        <f t="shared" si="13"/>
        <v>164</v>
      </c>
      <c r="O83" s="49">
        <f t="shared" si="13"/>
        <v>138</v>
      </c>
      <c r="P83" s="49">
        <f t="shared" si="13"/>
        <v>158</v>
      </c>
    </row>
    <row r="84" spans="1:16" s="40" customFormat="1" ht="15">
      <c r="A84" s="9" t="s">
        <v>73</v>
      </c>
      <c r="B84" s="27" t="s">
        <v>170</v>
      </c>
      <c r="C84" s="25" t="s">
        <v>199</v>
      </c>
      <c r="D84" s="50">
        <f>E84+F84</f>
        <v>382</v>
      </c>
      <c r="E84" s="9">
        <v>126</v>
      </c>
      <c r="F84" s="50">
        <f>I84+J84+K84+L84+M84+N84+O84+P84</f>
        <v>256</v>
      </c>
      <c r="G84" s="9">
        <v>120</v>
      </c>
      <c r="H84" s="9">
        <v>20</v>
      </c>
      <c r="I84" s="9"/>
      <c r="J84" s="9"/>
      <c r="K84" s="9"/>
      <c r="L84" s="9"/>
      <c r="M84" s="9">
        <v>48</v>
      </c>
      <c r="N84" s="9">
        <v>56</v>
      </c>
      <c r="O84" s="9">
        <v>66</v>
      </c>
      <c r="P84" s="9">
        <v>86</v>
      </c>
    </row>
    <row r="85" spans="1:16" s="40" customFormat="1" ht="15">
      <c r="A85" s="9" t="s">
        <v>141</v>
      </c>
      <c r="B85" s="27" t="s">
        <v>171</v>
      </c>
      <c r="C85" s="25" t="s">
        <v>220</v>
      </c>
      <c r="D85" s="50">
        <f>E85+F85</f>
        <v>90</v>
      </c>
      <c r="E85" s="9">
        <v>30</v>
      </c>
      <c r="F85" s="50">
        <f>I85+J85+K85+L85+M85+N85+O85+P85</f>
        <v>60</v>
      </c>
      <c r="G85" s="9">
        <v>30</v>
      </c>
      <c r="H85" s="9"/>
      <c r="I85" s="9"/>
      <c r="J85" s="9"/>
      <c r="K85" s="9"/>
      <c r="L85" s="9"/>
      <c r="M85" s="9">
        <v>60</v>
      </c>
      <c r="N85" s="9"/>
      <c r="O85" s="9"/>
      <c r="P85" s="9"/>
    </row>
    <row r="86" spans="1:16" s="41" customFormat="1" ht="15">
      <c r="A86" s="9" t="s">
        <v>74</v>
      </c>
      <c r="B86" s="28" t="s">
        <v>11</v>
      </c>
      <c r="C86" s="25" t="s">
        <v>199</v>
      </c>
      <c r="D86" s="50">
        <f>E86+F86</f>
        <v>180</v>
      </c>
      <c r="E86" s="9"/>
      <c r="F86" s="50">
        <f>I86+J86+K86+L86+M86+N86+O86+P86</f>
        <v>180</v>
      </c>
      <c r="G86" s="9"/>
      <c r="H86" s="9"/>
      <c r="I86" s="9"/>
      <c r="J86" s="9"/>
      <c r="K86" s="9"/>
      <c r="L86" s="9"/>
      <c r="M86" s="9">
        <v>72</v>
      </c>
      <c r="N86" s="9">
        <v>36</v>
      </c>
      <c r="O86" s="9">
        <v>36</v>
      </c>
      <c r="P86" s="9">
        <v>36</v>
      </c>
    </row>
    <row r="87" spans="1:16" s="42" customFormat="1" ht="15">
      <c r="A87" s="9" t="s">
        <v>75</v>
      </c>
      <c r="B87" s="28" t="s">
        <v>55</v>
      </c>
      <c r="C87" s="25" t="s">
        <v>199</v>
      </c>
      <c r="D87" s="50">
        <f>E87+F87</f>
        <v>144</v>
      </c>
      <c r="E87" s="9"/>
      <c r="F87" s="50">
        <f>I87+J87+K87+L87+M87+N87+O87+P87</f>
        <v>144</v>
      </c>
      <c r="G87" s="9"/>
      <c r="H87" s="9"/>
      <c r="I87" s="9"/>
      <c r="J87" s="9"/>
      <c r="K87" s="9"/>
      <c r="L87" s="9"/>
      <c r="M87" s="9"/>
      <c r="N87" s="9">
        <v>72</v>
      </c>
      <c r="O87" s="9">
        <v>36</v>
      </c>
      <c r="P87" s="9">
        <v>36</v>
      </c>
    </row>
    <row r="88" spans="1:16" s="43" customFormat="1" ht="42" customHeight="1">
      <c r="A88" s="49" t="s">
        <v>76</v>
      </c>
      <c r="B88" s="65" t="s">
        <v>172</v>
      </c>
      <c r="C88" s="49" t="s">
        <v>83</v>
      </c>
      <c r="D88" s="49">
        <f>D89+D90+D91+D92</f>
        <v>260</v>
      </c>
      <c r="E88" s="49">
        <f aca="true" t="shared" si="14" ref="E88:P88">E89+E90+E91+E92</f>
        <v>62</v>
      </c>
      <c r="F88" s="49">
        <f t="shared" si="14"/>
        <v>198</v>
      </c>
      <c r="G88" s="49">
        <f t="shared" si="14"/>
        <v>40</v>
      </c>
      <c r="H88" s="49">
        <f t="shared" si="14"/>
        <v>0</v>
      </c>
      <c r="I88" s="49">
        <f t="shared" si="14"/>
        <v>0</v>
      </c>
      <c r="J88" s="49">
        <f t="shared" si="14"/>
        <v>0</v>
      </c>
      <c r="K88" s="49">
        <f t="shared" si="14"/>
        <v>0</v>
      </c>
      <c r="L88" s="49">
        <f t="shared" si="14"/>
        <v>0</v>
      </c>
      <c r="M88" s="49">
        <f t="shared" si="14"/>
        <v>0</v>
      </c>
      <c r="N88" s="49">
        <f t="shared" si="14"/>
        <v>96</v>
      </c>
      <c r="O88" s="49">
        <f t="shared" si="14"/>
        <v>102</v>
      </c>
      <c r="P88" s="49">
        <f t="shared" si="14"/>
        <v>0</v>
      </c>
    </row>
    <row r="89" spans="1:16" s="42" customFormat="1" ht="15">
      <c r="A89" s="9" t="s">
        <v>142</v>
      </c>
      <c r="B89" s="28" t="s">
        <v>173</v>
      </c>
      <c r="C89" s="25" t="s">
        <v>201</v>
      </c>
      <c r="D89" s="50">
        <f>E89+F89</f>
        <v>90</v>
      </c>
      <c r="E89" s="9">
        <v>30</v>
      </c>
      <c r="F89" s="50">
        <f>I89+J89+K89+L89+M89+N89+O89+P89</f>
        <v>60</v>
      </c>
      <c r="G89" s="9">
        <v>20</v>
      </c>
      <c r="H89" s="9"/>
      <c r="I89" s="9"/>
      <c r="J89" s="9"/>
      <c r="K89" s="9"/>
      <c r="L89" s="9"/>
      <c r="M89" s="9"/>
      <c r="N89" s="9">
        <v>60</v>
      </c>
      <c r="O89" s="9"/>
      <c r="P89" s="9"/>
    </row>
    <row r="90" spans="1:16" s="42" customFormat="1" ht="15">
      <c r="A90" s="9" t="s">
        <v>143</v>
      </c>
      <c r="B90" s="28" t="s">
        <v>174</v>
      </c>
      <c r="C90" s="25" t="s">
        <v>202</v>
      </c>
      <c r="D90" s="50">
        <f>E90+F90</f>
        <v>98</v>
      </c>
      <c r="E90" s="9">
        <v>32</v>
      </c>
      <c r="F90" s="50">
        <f>I90+J90+K90+L90+M90+N90+O90+P90</f>
        <v>66</v>
      </c>
      <c r="G90" s="9">
        <v>20</v>
      </c>
      <c r="H90" s="9"/>
      <c r="I90" s="9"/>
      <c r="J90" s="9"/>
      <c r="K90" s="9"/>
      <c r="L90" s="9"/>
      <c r="M90" s="9"/>
      <c r="N90" s="9"/>
      <c r="O90" s="9">
        <v>66</v>
      </c>
      <c r="P90" s="9"/>
    </row>
    <row r="91" spans="1:16" s="42" customFormat="1" ht="15">
      <c r="A91" s="9" t="s">
        <v>77</v>
      </c>
      <c r="B91" s="28" t="s">
        <v>11</v>
      </c>
      <c r="C91" s="25" t="s">
        <v>200</v>
      </c>
      <c r="D91" s="50">
        <f>E91+F91</f>
        <v>36</v>
      </c>
      <c r="E91" s="9"/>
      <c r="F91" s="50">
        <f>I91+J91+K91+L91+M91+N91+O91+P91</f>
        <v>36</v>
      </c>
      <c r="G91" s="9"/>
      <c r="H91" s="9"/>
      <c r="I91" s="9"/>
      <c r="J91" s="9"/>
      <c r="K91" s="9"/>
      <c r="L91" s="9"/>
      <c r="M91" s="9"/>
      <c r="N91" s="9">
        <v>36</v>
      </c>
      <c r="O91" s="9"/>
      <c r="P91" s="9"/>
    </row>
    <row r="92" spans="1:16" s="42" customFormat="1" ht="15">
      <c r="A92" s="9" t="s">
        <v>78</v>
      </c>
      <c r="B92" s="28" t="s">
        <v>55</v>
      </c>
      <c r="C92" s="25" t="s">
        <v>202</v>
      </c>
      <c r="D92" s="50">
        <f>E92+F92</f>
        <v>36</v>
      </c>
      <c r="E92" s="9"/>
      <c r="F92" s="50">
        <f>I92+J92+K92+L92+M92+N92+O92+P92</f>
        <v>36</v>
      </c>
      <c r="G92" s="9"/>
      <c r="H92" s="9"/>
      <c r="I92" s="9"/>
      <c r="J92" s="9"/>
      <c r="K92" s="9"/>
      <c r="L92" s="9"/>
      <c r="M92" s="9"/>
      <c r="N92" s="9"/>
      <c r="O92" s="9">
        <v>36</v>
      </c>
      <c r="P92" s="9"/>
    </row>
    <row r="93" spans="1:16" s="43" customFormat="1" ht="15">
      <c r="A93" s="49" t="s">
        <v>175</v>
      </c>
      <c r="B93" s="66" t="s">
        <v>176</v>
      </c>
      <c r="C93" s="49" t="s">
        <v>83</v>
      </c>
      <c r="D93" s="49">
        <f>D94+D95+D96</f>
        <v>182</v>
      </c>
      <c r="E93" s="49">
        <f aca="true" t="shared" si="15" ref="E93:P93">E94+E95+E96</f>
        <v>36</v>
      </c>
      <c r="F93" s="49">
        <f t="shared" si="15"/>
        <v>146</v>
      </c>
      <c r="G93" s="49">
        <f t="shared" si="15"/>
        <v>30</v>
      </c>
      <c r="H93" s="49">
        <f t="shared" si="15"/>
        <v>0</v>
      </c>
      <c r="I93" s="49">
        <f t="shared" si="15"/>
        <v>0</v>
      </c>
      <c r="J93" s="49">
        <f t="shared" si="15"/>
        <v>0</v>
      </c>
      <c r="K93" s="49">
        <f t="shared" si="15"/>
        <v>0</v>
      </c>
      <c r="L93" s="49">
        <f t="shared" si="15"/>
        <v>0</v>
      </c>
      <c r="M93" s="49">
        <f t="shared" si="15"/>
        <v>0</v>
      </c>
      <c r="N93" s="49">
        <f t="shared" si="15"/>
        <v>146</v>
      </c>
      <c r="O93" s="49">
        <f t="shared" si="15"/>
        <v>0</v>
      </c>
      <c r="P93" s="49">
        <f t="shared" si="15"/>
        <v>0</v>
      </c>
    </row>
    <row r="94" spans="1:16" s="42" customFormat="1" ht="15">
      <c r="A94" s="9" t="s">
        <v>144</v>
      </c>
      <c r="B94" s="28" t="s">
        <v>177</v>
      </c>
      <c r="C94" s="25" t="s">
        <v>200</v>
      </c>
      <c r="D94" s="50">
        <f>E94+F94</f>
        <v>110</v>
      </c>
      <c r="E94" s="9">
        <v>36</v>
      </c>
      <c r="F94" s="50">
        <f>I94+J94+K94+L94+M94+N94+O94+P94</f>
        <v>74</v>
      </c>
      <c r="G94" s="9">
        <v>30</v>
      </c>
      <c r="H94" s="9"/>
      <c r="I94" s="9"/>
      <c r="J94" s="9"/>
      <c r="K94" s="9"/>
      <c r="L94" s="9"/>
      <c r="M94" s="9"/>
      <c r="N94" s="9">
        <v>74</v>
      </c>
      <c r="O94" s="9"/>
      <c r="P94" s="9"/>
    </row>
    <row r="95" spans="1:16" s="42" customFormat="1" ht="15">
      <c r="A95" s="9" t="s">
        <v>79</v>
      </c>
      <c r="B95" s="28" t="s">
        <v>11</v>
      </c>
      <c r="C95" s="25" t="s">
        <v>200</v>
      </c>
      <c r="D95" s="50">
        <f>E95+F95</f>
        <v>36</v>
      </c>
      <c r="E95" s="9"/>
      <c r="F95" s="50">
        <f>I95+J95+K95+L95+M95+N95+O95+P95</f>
        <v>36</v>
      </c>
      <c r="G95" s="9"/>
      <c r="H95" s="9"/>
      <c r="I95" s="9"/>
      <c r="J95" s="9"/>
      <c r="K95" s="9"/>
      <c r="L95" s="9"/>
      <c r="M95" s="9"/>
      <c r="N95" s="9">
        <v>36</v>
      </c>
      <c r="O95" s="9"/>
      <c r="P95" s="9"/>
    </row>
    <row r="96" spans="1:16" s="42" customFormat="1" ht="15">
      <c r="A96" s="9" t="s">
        <v>145</v>
      </c>
      <c r="B96" s="28" t="s">
        <v>55</v>
      </c>
      <c r="C96" s="25" t="s">
        <v>200</v>
      </c>
      <c r="D96" s="50">
        <f>E96+F96</f>
        <v>36</v>
      </c>
      <c r="E96" s="9"/>
      <c r="F96" s="50">
        <f>I96+J96+K96+L96+M96+N96+O96+P96</f>
        <v>36</v>
      </c>
      <c r="G96" s="9"/>
      <c r="H96" s="9"/>
      <c r="I96" s="9"/>
      <c r="J96" s="9"/>
      <c r="K96" s="9"/>
      <c r="L96" s="9"/>
      <c r="M96" s="9"/>
      <c r="N96" s="9">
        <v>36</v>
      </c>
      <c r="O96" s="9"/>
      <c r="P96" s="9"/>
    </row>
    <row r="97" spans="1:16" s="43" customFormat="1" ht="30">
      <c r="A97" s="49" t="s">
        <v>146</v>
      </c>
      <c r="B97" s="65" t="s">
        <v>96</v>
      </c>
      <c r="C97" s="49" t="s">
        <v>83</v>
      </c>
      <c r="D97" s="49">
        <f>D98+D99+D100</f>
        <v>574</v>
      </c>
      <c r="E97" s="49">
        <f aca="true" t="shared" si="16" ref="E97:P97">E98+E99+E100</f>
        <v>46</v>
      </c>
      <c r="F97" s="49">
        <f t="shared" si="16"/>
        <v>528</v>
      </c>
      <c r="G97" s="49">
        <f t="shared" si="16"/>
        <v>48</v>
      </c>
      <c r="H97" s="49">
        <f t="shared" si="16"/>
        <v>0</v>
      </c>
      <c r="I97" s="49">
        <f t="shared" si="16"/>
        <v>0</v>
      </c>
      <c r="J97" s="49">
        <f t="shared" si="16"/>
        <v>0</v>
      </c>
      <c r="K97" s="49">
        <f t="shared" si="16"/>
        <v>30</v>
      </c>
      <c r="L97" s="49">
        <f t="shared" si="16"/>
        <v>498</v>
      </c>
      <c r="M97" s="49">
        <f t="shared" si="16"/>
        <v>0</v>
      </c>
      <c r="N97" s="49">
        <f t="shared" si="16"/>
        <v>0</v>
      </c>
      <c r="O97" s="49">
        <f t="shared" si="16"/>
        <v>0</v>
      </c>
      <c r="P97" s="49">
        <f t="shared" si="16"/>
        <v>0</v>
      </c>
    </row>
    <row r="98" spans="1:16" s="42" customFormat="1" ht="30">
      <c r="A98" s="9" t="s">
        <v>178</v>
      </c>
      <c r="B98" s="27" t="s">
        <v>184</v>
      </c>
      <c r="C98" s="25" t="s">
        <v>203</v>
      </c>
      <c r="D98" s="50">
        <f>E98+F98</f>
        <v>142</v>
      </c>
      <c r="E98" s="9">
        <v>46</v>
      </c>
      <c r="F98" s="50">
        <f>I98+J98+K98+L98+M98+N98+O98+P98</f>
        <v>96</v>
      </c>
      <c r="G98" s="9">
        <v>48</v>
      </c>
      <c r="H98" s="9"/>
      <c r="I98" s="9"/>
      <c r="J98" s="9"/>
      <c r="K98" s="9">
        <v>30</v>
      </c>
      <c r="L98" s="9">
        <v>66</v>
      </c>
      <c r="M98" s="9"/>
      <c r="N98" s="9"/>
      <c r="O98" s="9"/>
      <c r="P98" s="9"/>
    </row>
    <row r="99" spans="1:16" s="42" customFormat="1" ht="15">
      <c r="A99" s="9" t="s">
        <v>147</v>
      </c>
      <c r="B99" s="28" t="s">
        <v>11</v>
      </c>
      <c r="C99" s="25" t="s">
        <v>203</v>
      </c>
      <c r="D99" s="50">
        <f>E99+F99</f>
        <v>396</v>
      </c>
      <c r="E99" s="9"/>
      <c r="F99" s="50">
        <f>I99+J99+K99+L99+M99+N99+O99+P99</f>
        <v>396</v>
      </c>
      <c r="G99" s="9"/>
      <c r="H99" s="9"/>
      <c r="I99" s="9"/>
      <c r="J99" s="9"/>
      <c r="K99" s="9"/>
      <c r="L99" s="9">
        <v>396</v>
      </c>
      <c r="M99" s="9"/>
      <c r="N99" s="9"/>
      <c r="O99" s="9"/>
      <c r="P99" s="9"/>
    </row>
    <row r="100" spans="1:16" s="42" customFormat="1" ht="15">
      <c r="A100" s="9" t="s">
        <v>179</v>
      </c>
      <c r="B100" s="28" t="s">
        <v>55</v>
      </c>
      <c r="C100" s="25" t="s">
        <v>203</v>
      </c>
      <c r="D100" s="50">
        <f>E100+F100</f>
        <v>36</v>
      </c>
      <c r="E100" s="9"/>
      <c r="F100" s="50">
        <f>I100+J100+K100+L100+M100+N100+O100+P100</f>
        <v>36</v>
      </c>
      <c r="G100" s="9"/>
      <c r="H100" s="9"/>
      <c r="I100" s="9"/>
      <c r="J100" s="9"/>
      <c r="K100" s="9"/>
      <c r="L100" s="9">
        <v>36</v>
      </c>
      <c r="M100" s="9"/>
      <c r="N100" s="9"/>
      <c r="O100" s="9"/>
      <c r="P100" s="9"/>
    </row>
    <row r="101" spans="1:16" s="43" customFormat="1" ht="15">
      <c r="A101" s="49" t="s">
        <v>180</v>
      </c>
      <c r="B101" s="66" t="s">
        <v>135</v>
      </c>
      <c r="C101" s="49" t="s">
        <v>136</v>
      </c>
      <c r="D101" s="49">
        <f>D102+D103+D104</f>
        <v>174</v>
      </c>
      <c r="E101" s="49">
        <f aca="true" t="shared" si="17" ref="E101:P101">E102+E103+E104</f>
        <v>34</v>
      </c>
      <c r="F101" s="49">
        <f t="shared" si="17"/>
        <v>140</v>
      </c>
      <c r="G101" s="49">
        <f t="shared" si="17"/>
        <v>16</v>
      </c>
      <c r="H101" s="49">
        <f t="shared" si="17"/>
        <v>0</v>
      </c>
      <c r="I101" s="49">
        <f t="shared" si="17"/>
        <v>0</v>
      </c>
      <c r="J101" s="49">
        <f t="shared" si="17"/>
        <v>0</v>
      </c>
      <c r="K101" s="49">
        <f t="shared" si="17"/>
        <v>0</v>
      </c>
      <c r="L101" s="49">
        <f t="shared" si="17"/>
        <v>0</v>
      </c>
      <c r="M101" s="49">
        <f t="shared" si="17"/>
        <v>0</v>
      </c>
      <c r="N101" s="49">
        <f t="shared" si="17"/>
        <v>0</v>
      </c>
      <c r="O101" s="49">
        <f t="shared" si="17"/>
        <v>0</v>
      </c>
      <c r="P101" s="49">
        <f t="shared" si="17"/>
        <v>140</v>
      </c>
    </row>
    <row r="102" spans="1:16" s="42" customFormat="1" ht="15">
      <c r="A102" s="9" t="s">
        <v>181</v>
      </c>
      <c r="B102" s="28" t="s">
        <v>137</v>
      </c>
      <c r="C102" s="23" t="s">
        <v>132</v>
      </c>
      <c r="D102" s="50">
        <f>E102+F102</f>
        <v>51</v>
      </c>
      <c r="E102" s="9">
        <v>17</v>
      </c>
      <c r="F102" s="50">
        <v>34</v>
      </c>
      <c r="G102" s="9">
        <v>8</v>
      </c>
      <c r="H102" s="9"/>
      <c r="I102" s="9"/>
      <c r="J102" s="9"/>
      <c r="K102" s="9"/>
      <c r="L102" s="9"/>
      <c r="M102" s="9"/>
      <c r="N102" s="9"/>
      <c r="O102" s="5"/>
      <c r="P102" s="9">
        <v>34</v>
      </c>
    </row>
    <row r="103" spans="1:16" s="42" customFormat="1" ht="15">
      <c r="A103" s="9" t="s">
        <v>182</v>
      </c>
      <c r="B103" s="28" t="s">
        <v>138</v>
      </c>
      <c r="C103" s="23" t="s">
        <v>132</v>
      </c>
      <c r="D103" s="50">
        <f>E103+F103</f>
        <v>51</v>
      </c>
      <c r="E103" s="9">
        <v>17</v>
      </c>
      <c r="F103" s="50">
        <v>34</v>
      </c>
      <c r="G103" s="9">
        <v>8</v>
      </c>
      <c r="H103" s="9"/>
      <c r="I103" s="9"/>
      <c r="J103" s="9"/>
      <c r="K103" s="9"/>
      <c r="L103" s="9"/>
      <c r="M103" s="9"/>
      <c r="N103" s="9"/>
      <c r="O103" s="5"/>
      <c r="P103" s="9">
        <v>34</v>
      </c>
    </row>
    <row r="104" spans="1:16" s="42" customFormat="1" ht="15">
      <c r="A104" s="9" t="s">
        <v>183</v>
      </c>
      <c r="B104" s="28" t="s">
        <v>11</v>
      </c>
      <c r="C104" s="23" t="s">
        <v>132</v>
      </c>
      <c r="D104" s="50">
        <f>E104+F104</f>
        <v>72</v>
      </c>
      <c r="E104" s="9"/>
      <c r="F104" s="50">
        <v>72</v>
      </c>
      <c r="G104" s="9"/>
      <c r="H104" s="9"/>
      <c r="I104" s="9"/>
      <c r="J104" s="9"/>
      <c r="K104" s="9"/>
      <c r="L104" s="9"/>
      <c r="M104" s="9"/>
      <c r="N104" s="9"/>
      <c r="O104" s="5"/>
      <c r="P104" s="9">
        <v>72</v>
      </c>
    </row>
    <row r="105" spans="1:16" s="38" customFormat="1" ht="15">
      <c r="A105" s="63"/>
      <c r="B105" s="67" t="s">
        <v>9</v>
      </c>
      <c r="C105" s="68" t="s">
        <v>228</v>
      </c>
      <c r="D105" s="53">
        <f aca="true" t="shared" si="18" ref="D105:P105">D36+D58+D63+D67</f>
        <v>7326</v>
      </c>
      <c r="E105" s="53">
        <f t="shared" si="18"/>
        <v>1998</v>
      </c>
      <c r="F105" s="53">
        <f t="shared" si="18"/>
        <v>5328</v>
      </c>
      <c r="G105" s="53">
        <f t="shared" si="18"/>
        <v>2228</v>
      </c>
      <c r="H105" s="53">
        <f t="shared" si="18"/>
        <v>40</v>
      </c>
      <c r="I105" s="53">
        <f t="shared" si="18"/>
        <v>612</v>
      </c>
      <c r="J105" s="53">
        <f t="shared" si="18"/>
        <v>792</v>
      </c>
      <c r="K105" s="53">
        <f t="shared" si="18"/>
        <v>576</v>
      </c>
      <c r="L105" s="53">
        <f t="shared" si="18"/>
        <v>864</v>
      </c>
      <c r="M105" s="53">
        <f t="shared" si="18"/>
        <v>576</v>
      </c>
      <c r="N105" s="53">
        <f t="shared" si="18"/>
        <v>828</v>
      </c>
      <c r="O105" s="53">
        <f t="shared" si="18"/>
        <v>612</v>
      </c>
      <c r="P105" s="53">
        <f t="shared" si="18"/>
        <v>468</v>
      </c>
    </row>
    <row r="106" spans="1:18" s="44" customFormat="1" ht="15">
      <c r="A106" s="30" t="s">
        <v>88</v>
      </c>
      <c r="B106" s="31" t="s">
        <v>89</v>
      </c>
      <c r="C106" s="29"/>
      <c r="D106" s="29"/>
      <c r="E106" s="29"/>
      <c r="F106" s="29"/>
      <c r="G106" s="29"/>
      <c r="H106" s="29"/>
      <c r="I106" s="32"/>
      <c r="J106" s="32"/>
      <c r="K106" s="32"/>
      <c r="L106" s="32"/>
      <c r="M106" s="32"/>
      <c r="N106" s="32"/>
      <c r="O106" s="32"/>
      <c r="P106" s="29" t="s">
        <v>80</v>
      </c>
      <c r="Q106" s="45"/>
      <c r="R106" s="45"/>
    </row>
    <row r="107" spans="1:18" s="38" customFormat="1" ht="15">
      <c r="A107" s="2" t="s">
        <v>38</v>
      </c>
      <c r="B107" s="3" t="s">
        <v>13</v>
      </c>
      <c r="C107" s="3"/>
      <c r="D107" s="2"/>
      <c r="E107" s="2"/>
      <c r="F107" s="32"/>
      <c r="G107" s="32"/>
      <c r="H107" s="2"/>
      <c r="I107" s="2"/>
      <c r="J107" s="2"/>
      <c r="K107" s="2"/>
      <c r="L107" s="2"/>
      <c r="M107" s="2"/>
      <c r="N107" s="2"/>
      <c r="O107" s="2"/>
      <c r="P107" s="2" t="s">
        <v>81</v>
      </c>
      <c r="Q107" s="45"/>
      <c r="R107" s="46"/>
    </row>
    <row r="108" spans="1:18" s="6" customFormat="1" ht="18" customHeight="1">
      <c r="A108" s="116" t="s">
        <v>131</v>
      </c>
      <c r="B108" s="117"/>
      <c r="C108" s="117"/>
      <c r="D108" s="118"/>
      <c r="E108" s="108" t="s">
        <v>39</v>
      </c>
      <c r="F108" s="113" t="s">
        <v>40</v>
      </c>
      <c r="G108" s="114"/>
      <c r="H108" s="115"/>
      <c r="I108" s="69">
        <f aca="true" t="shared" si="19" ref="I108:P108">I36+I58+I63+I67-I81-I82-I86-I87-I91-I92-I95-I96-I99-I100-I104</f>
        <v>612</v>
      </c>
      <c r="J108" s="69">
        <f t="shared" si="19"/>
        <v>792</v>
      </c>
      <c r="K108" s="69">
        <f t="shared" si="19"/>
        <v>540</v>
      </c>
      <c r="L108" s="69">
        <f t="shared" si="19"/>
        <v>396</v>
      </c>
      <c r="M108" s="69">
        <f t="shared" si="19"/>
        <v>468</v>
      </c>
      <c r="N108" s="69">
        <f t="shared" si="19"/>
        <v>504</v>
      </c>
      <c r="O108" s="69">
        <f t="shared" si="19"/>
        <v>432</v>
      </c>
      <c r="P108" s="69">
        <f t="shared" si="19"/>
        <v>252</v>
      </c>
      <c r="Q108" s="47">
        <f>SUM(I108:P108)</f>
        <v>3996</v>
      </c>
      <c r="R108" s="48"/>
    </row>
    <row r="109" spans="1:18" s="6" customFormat="1" ht="17.25" customHeight="1">
      <c r="A109" s="119"/>
      <c r="B109" s="120"/>
      <c r="C109" s="120"/>
      <c r="D109" s="121"/>
      <c r="E109" s="125"/>
      <c r="F109" s="113" t="s">
        <v>41</v>
      </c>
      <c r="G109" s="114"/>
      <c r="H109" s="115"/>
      <c r="I109" s="69">
        <f>I81+I86+I91+I95+I99+I104</f>
        <v>0</v>
      </c>
      <c r="J109" s="69">
        <f aca="true" t="shared" si="20" ref="J109:P109">J81+J86+J91+J95+J99+J104</f>
        <v>0</v>
      </c>
      <c r="K109" s="69">
        <f t="shared" si="20"/>
        <v>36</v>
      </c>
      <c r="L109" s="69">
        <f t="shared" si="20"/>
        <v>432</v>
      </c>
      <c r="M109" s="69">
        <f t="shared" si="20"/>
        <v>108</v>
      </c>
      <c r="N109" s="69">
        <f t="shared" si="20"/>
        <v>144</v>
      </c>
      <c r="O109" s="69">
        <f t="shared" si="20"/>
        <v>72</v>
      </c>
      <c r="P109" s="69">
        <f t="shared" si="20"/>
        <v>108</v>
      </c>
      <c r="Q109" s="47">
        <f aca="true" t="shared" si="21" ref="Q109:Q114">SUM(I109:P109)</f>
        <v>900</v>
      </c>
      <c r="R109" s="48"/>
    </row>
    <row r="110" spans="1:18" s="6" customFormat="1" ht="18" customHeight="1">
      <c r="A110" s="119"/>
      <c r="B110" s="120"/>
      <c r="C110" s="120"/>
      <c r="D110" s="121"/>
      <c r="E110" s="125"/>
      <c r="F110" s="113" t="s">
        <v>42</v>
      </c>
      <c r="G110" s="114"/>
      <c r="H110" s="115"/>
      <c r="I110" s="69">
        <f>I82+I87+I92+I96+I100</f>
        <v>0</v>
      </c>
      <c r="J110" s="69">
        <f aca="true" t="shared" si="22" ref="J110:P110">J82+J87+J92+J96+J100</f>
        <v>0</v>
      </c>
      <c r="K110" s="69">
        <f t="shared" si="22"/>
        <v>0</v>
      </c>
      <c r="L110" s="69">
        <f t="shared" si="22"/>
        <v>36</v>
      </c>
      <c r="M110" s="69">
        <f t="shared" si="22"/>
        <v>0</v>
      </c>
      <c r="N110" s="69">
        <f t="shared" si="22"/>
        <v>180</v>
      </c>
      <c r="O110" s="69">
        <f t="shared" si="22"/>
        <v>108</v>
      </c>
      <c r="P110" s="69">
        <f t="shared" si="22"/>
        <v>108</v>
      </c>
      <c r="Q110" s="47">
        <f t="shared" si="21"/>
        <v>432</v>
      </c>
      <c r="R110" s="48"/>
    </row>
    <row r="111" spans="1:18" s="6" customFormat="1" ht="20.25" customHeight="1">
      <c r="A111" s="119"/>
      <c r="B111" s="120"/>
      <c r="C111" s="120"/>
      <c r="D111" s="121"/>
      <c r="E111" s="125"/>
      <c r="F111" s="113" t="s">
        <v>82</v>
      </c>
      <c r="G111" s="114"/>
      <c r="H111" s="115"/>
      <c r="I111" s="69"/>
      <c r="J111" s="69"/>
      <c r="K111" s="69"/>
      <c r="L111" s="69"/>
      <c r="M111" s="69"/>
      <c r="N111" s="69"/>
      <c r="O111" s="69"/>
      <c r="P111" s="69">
        <v>144</v>
      </c>
      <c r="Q111" s="47">
        <f t="shared" si="21"/>
        <v>144</v>
      </c>
      <c r="R111" s="48"/>
    </row>
    <row r="112" spans="1:18" s="6" customFormat="1" ht="18.75" customHeight="1">
      <c r="A112" s="119"/>
      <c r="B112" s="120"/>
      <c r="C112" s="120"/>
      <c r="D112" s="121"/>
      <c r="E112" s="125"/>
      <c r="F112" s="113" t="s">
        <v>43</v>
      </c>
      <c r="G112" s="114"/>
      <c r="H112" s="115"/>
      <c r="I112" s="11">
        <v>0</v>
      </c>
      <c r="J112" s="11">
        <v>3</v>
      </c>
      <c r="K112" s="11">
        <v>2</v>
      </c>
      <c r="L112" s="11">
        <v>2</v>
      </c>
      <c r="M112" s="11">
        <v>2</v>
      </c>
      <c r="N112" s="11">
        <v>3</v>
      </c>
      <c r="O112" s="11">
        <v>2</v>
      </c>
      <c r="P112" s="11">
        <v>4</v>
      </c>
      <c r="Q112" s="47">
        <f t="shared" si="21"/>
        <v>18</v>
      </c>
      <c r="R112" s="48"/>
    </row>
    <row r="113" spans="1:18" s="6" customFormat="1" ht="18" customHeight="1">
      <c r="A113" s="119"/>
      <c r="B113" s="120"/>
      <c r="C113" s="120"/>
      <c r="D113" s="121"/>
      <c r="E113" s="125"/>
      <c r="F113" s="113" t="s">
        <v>44</v>
      </c>
      <c r="G113" s="114"/>
      <c r="H113" s="115"/>
      <c r="I113" s="9">
        <v>0</v>
      </c>
      <c r="J113" s="9">
        <v>10</v>
      </c>
      <c r="K113" s="9">
        <v>2</v>
      </c>
      <c r="L113" s="9">
        <v>4</v>
      </c>
      <c r="M113" s="9">
        <v>1</v>
      </c>
      <c r="N113" s="9">
        <v>6</v>
      </c>
      <c r="O113" s="9">
        <v>4</v>
      </c>
      <c r="P113" s="9">
        <v>6</v>
      </c>
      <c r="Q113" s="47">
        <f t="shared" si="21"/>
        <v>33</v>
      </c>
      <c r="R113" s="48"/>
    </row>
    <row r="114" spans="1:18" s="6" customFormat="1" ht="18.75" customHeight="1">
      <c r="A114" s="122"/>
      <c r="B114" s="123"/>
      <c r="C114" s="123"/>
      <c r="D114" s="124"/>
      <c r="E114" s="126"/>
      <c r="F114" s="113" t="s">
        <v>45</v>
      </c>
      <c r="G114" s="114"/>
      <c r="H114" s="115"/>
      <c r="I114" s="9">
        <v>0</v>
      </c>
      <c r="J114" s="9">
        <v>0</v>
      </c>
      <c r="K114" s="9">
        <v>1</v>
      </c>
      <c r="L114" s="9">
        <v>1</v>
      </c>
      <c r="M114" s="9">
        <v>1</v>
      </c>
      <c r="N114" s="9">
        <v>1</v>
      </c>
      <c r="O114" s="9">
        <v>1</v>
      </c>
      <c r="P114" s="9">
        <v>0</v>
      </c>
      <c r="Q114" s="47">
        <f t="shared" si="21"/>
        <v>5</v>
      </c>
      <c r="R114" s="48"/>
    </row>
    <row r="115" s="6" customFormat="1" ht="15"/>
    <row r="116" s="6" customFormat="1" ht="15"/>
    <row r="118" ht="15">
      <c r="G118" s="6" t="s">
        <v>215</v>
      </c>
    </row>
  </sheetData>
  <sheetProtection/>
  <mergeCells count="82">
    <mergeCell ref="F29:H29"/>
    <mergeCell ref="I28:P29"/>
    <mergeCell ref="B28:B34"/>
    <mergeCell ref="C28:C34"/>
    <mergeCell ref="J21:K21"/>
    <mergeCell ref="J24:K24"/>
    <mergeCell ref="K32:L32"/>
    <mergeCell ref="K30:L30"/>
    <mergeCell ref="I32:J32"/>
    <mergeCell ref="C21:D21"/>
    <mergeCell ref="C22:D22"/>
    <mergeCell ref="E21:F21"/>
    <mergeCell ref="E22:F22"/>
    <mergeCell ref="E23:F23"/>
    <mergeCell ref="C24:D24"/>
    <mergeCell ref="E24:F24"/>
    <mergeCell ref="H24:I24"/>
    <mergeCell ref="F113:H113"/>
    <mergeCell ref="F114:H114"/>
    <mergeCell ref="A108:D114"/>
    <mergeCell ref="E108:E114"/>
    <mergeCell ref="F108:H108"/>
    <mergeCell ref="F109:H109"/>
    <mergeCell ref="F112:H112"/>
    <mergeCell ref="F110:H110"/>
    <mergeCell ref="F111:H111"/>
    <mergeCell ref="H19:I20"/>
    <mergeCell ref="J19:K20"/>
    <mergeCell ref="D29:D34"/>
    <mergeCell ref="A28:A34"/>
    <mergeCell ref="D28:H28"/>
    <mergeCell ref="E29:E34"/>
    <mergeCell ref="J23:K23"/>
    <mergeCell ref="F30:H30"/>
    <mergeCell ref="C23:D23"/>
    <mergeCell ref="C25:D25"/>
    <mergeCell ref="J25:K25"/>
    <mergeCell ref="M23:P23"/>
    <mergeCell ref="F31:F34"/>
    <mergeCell ref="H31:H34"/>
    <mergeCell ref="I30:J30"/>
    <mergeCell ref="M25:P25"/>
    <mergeCell ref="G31:G34"/>
    <mergeCell ref="H25:I25"/>
    <mergeCell ref="E25:F25"/>
    <mergeCell ref="O30:P30"/>
    <mergeCell ref="L33:L34"/>
    <mergeCell ref="N33:N34"/>
    <mergeCell ref="M30:N30"/>
    <mergeCell ref="M32:N32"/>
    <mergeCell ref="J33:J34"/>
    <mergeCell ref="K33:K34"/>
    <mergeCell ref="I33:I34"/>
    <mergeCell ref="H23:I23"/>
    <mergeCell ref="M33:M34"/>
    <mergeCell ref="M19:P20"/>
    <mergeCell ref="E19:G19"/>
    <mergeCell ref="E20:F20"/>
    <mergeCell ref="L19:L20"/>
    <mergeCell ref="M24:P24"/>
    <mergeCell ref="O33:O34"/>
    <mergeCell ref="P33:P34"/>
    <mergeCell ref="O32:P32"/>
    <mergeCell ref="M22:P22"/>
    <mergeCell ref="H21:I21"/>
    <mergeCell ref="H22:I22"/>
    <mergeCell ref="H17:P17"/>
    <mergeCell ref="H12:P12"/>
    <mergeCell ref="H13:P13"/>
    <mergeCell ref="H15:P15"/>
    <mergeCell ref="H14:P14"/>
    <mergeCell ref="M21:P21"/>
    <mergeCell ref="J22:K22"/>
    <mergeCell ref="A6:P6"/>
    <mergeCell ref="A7:P7"/>
    <mergeCell ref="A8:P8"/>
    <mergeCell ref="A9:P9"/>
    <mergeCell ref="H11:P11"/>
    <mergeCell ref="H16:P16"/>
    <mergeCell ref="A19:A20"/>
    <mergeCell ref="B19:B20"/>
    <mergeCell ref="C19:D2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2015-07-11T06:55:44Z</cp:lastPrinted>
  <dcterms:created xsi:type="dcterms:W3CDTF">2015-05-18T08:12:45Z</dcterms:created>
  <dcterms:modified xsi:type="dcterms:W3CDTF">2017-12-04T08:27:05Z</dcterms:modified>
  <cp:category/>
  <cp:version/>
  <cp:contentType/>
  <cp:contentStatus/>
</cp:coreProperties>
</file>